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658" documentId="13_ncr:1_{F6CB121F-512D-4AA6-A0C1-0FB36C537598}" xr6:coauthVersionLast="47" xr6:coauthVersionMax="47" xr10:uidLastSave="{9CBC983C-2699-487D-BAAB-AC09074231D3}"/>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G5"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G11" i="3"/>
  <c r="G12" i="3"/>
  <c r="G13" i="3"/>
  <c r="G14" i="3"/>
  <c r="I3" i="4"/>
  <c r="J3" i="4"/>
  <c r="I3" i="6"/>
  <c r="I4" i="6"/>
  <c r="L11" i="3"/>
  <c r="J11" i="3"/>
  <c r="I11" i="3"/>
  <c r="B11" i="3"/>
  <c r="L3" i="6"/>
  <c r="L4" i="6"/>
  <c r="L2" i="6"/>
  <c r="J4" i="6"/>
  <c r="J3" i="6"/>
  <c r="J2" i="6"/>
  <c r="I2" i="6"/>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L94" i="5"/>
  <c r="J94" i="5"/>
  <c r="I94" i="5"/>
  <c r="G94" i="5"/>
  <c r="B94"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L4" i="5"/>
  <c r="L5" i="5"/>
  <c r="L6" i="5"/>
  <c r="J4" i="5"/>
  <c r="J5" i="5"/>
  <c r="J6" i="5"/>
  <c r="I4" i="5"/>
  <c r="I5" i="5"/>
  <c r="I6" i="5"/>
  <c r="G4" i="5"/>
  <c r="G5" i="5"/>
  <c r="G6" i="5"/>
  <c r="B4" i="5"/>
  <c r="B5" i="5"/>
  <c r="B6" i="5"/>
  <c r="B6" i="2"/>
  <c r="G6" i="2"/>
  <c r="I6" i="2"/>
  <c r="J6" i="2"/>
  <c r="L6" i="2"/>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<sst xmlns="http://schemas.openxmlformats.org/spreadsheetml/2006/main" count="178584" uniqueCount="39076">
  <si>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</si>
  <si>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</si>
  <si>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</si>
  <si>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</si>
  <si>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</si>
  <si>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</si>
  <si>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</si>
  <si>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</si>
  <si>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</si>
  <si>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</si>
  <si>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</si>
  <si>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</si>
  <si>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</si>
  <si>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</si>
  <si>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</si>
  <si>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</si>
  <si>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</si>
  <si>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</si>
  <si>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</si>
  <si>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</si>
  <si>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</si>
  <si>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</si>
  <si>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</si>
  <si>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</si>
  <si>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</si>
  <si>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</si>
  <si>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</si>
  <si>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</si>
  <si>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</si>
  <si>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</si>
  <si>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</si>
  <si>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</si>
  <si>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</si>
  <si>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</si>
  <si>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</si>
  <si>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</si>
  <si>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</si>
  <si>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</si>
  <si>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</si>
  <si>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</si>
  <si>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</si>
  <si>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</si>
  <si>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</si>
  <si>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</si>
  <si>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</si>
  <si>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</si>
  <si>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</si>
  <si>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</si>
  <si>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</si>
  <si>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</si>
  <si>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</si>
  <si>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</si>
  <si>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</si>
  <si>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</si>
  <si>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</si>
  <si>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</si>
  <si>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</si>
  <si>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</si>
  <si>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</si>
  <si>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</si>
  <si>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</si>
  <si>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</si>
  <si>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</si>
  <si>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</si>
  <si>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</si>
  <si>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</si>
  <si>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</si>
  <si>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</si>
  <si>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</si>
  <si>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</si>
  <si>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</si>
  <si>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</si>
  <si>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</si>
  <si>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</si>
  <si>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</si>
  <si>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</si>
  <si>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</si>
  <si>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</si>
  <si>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</si>
  <si>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</si>
  <si>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</si>
  <si>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</si>
  <si>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</si>
  <si>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</si>
  <si>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</si>
  <si>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</si>
  <si>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</si>
  <si>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</si>
  <si>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</si>
  <si>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</si>
  <si>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</si>
  <si>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</si>
  <si>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</si>
  <si>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</si>
  <si>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</si>
  <si>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</si>
  <si>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</si>
  <si>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</si>
  <si>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</si>
  <si>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</si>
  <si>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</si>
  <si>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</si>
  <si>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</si>
  <si>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</si>
  <si>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</si>
  <si>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</si>
  <si>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</si>
  <si>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</si>
  <si>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</si>
  <si>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</si>
  <si>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</si>
  <si>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</si>
  <si>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</si>
  <si>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</si>
  <si>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</si>
  <si>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</si>
  <si>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</si>
  <si>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</si>
  <si>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</si>
  <si>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</si>
  <si>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</si>
  <si>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</si>
  <si>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</si>
  <si>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</si>
  <si>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</si>
  <si>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</si>
  <si>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</si>
  <si>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</si>
  <si>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</si>
  <si>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</si>
  <si>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</si>
  <si>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</si>
  <si>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</si>
  <si>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</si>
  <si>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</si>
  <si>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</si>
  <si>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</si>
  <si>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</si>
  <si>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</si>
  <si>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</si>
  <si>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</si>
  <si>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</si>
  <si>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</si>
  <si>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</si>
  <si>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</si>
  <si>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</si>
  <si>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</si>
  <si>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</si>
  <si>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</si>
  <si>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</si>
  <si>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</si>
  <si>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</si>
  <si>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</si>
  <si>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</si>
  <si>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</si>
  <si>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</si>
  <si>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</si>
  <si>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</si>
  <si>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</si>
  <si>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</si>
  <si>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</si>
  <si>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</si>
  <si>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</si>
  <si>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</si>
  <si>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</si>
  <si>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</si>
  <si>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</si>
  <si>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</si>
  <si>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</si>
  <si>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</si>
  <si>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</si>
  <si>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</si>
  <si>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</si>
  <si>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</si>
  <si>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</si>
  <si>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</si>
  <si>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</si>
  <si>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</si>
  <si>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</si>
  <si>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</si>
  <si>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</si>
  <si>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</si>
  <si>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</si>
  <si>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</si>
  <si>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</si>
  <si>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</si>
  <si>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</si>
  <si>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</si>
  <si>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</si>
  <si>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</si>
  <si>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</si>
  <si>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</si>
  <si>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</si>
  <si>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</si>
  <si>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</si>
  <si>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</si>
  <si>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</si>
  <si>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</si>
  <si>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</si>
  <si>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</si>
  <si>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</si>
  <si>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</si>
  <si>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</si>
  <si>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</si>
  <si>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</si>
  <si>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</si>
  <si>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</si>
  <si>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</si>
  <si>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</si>
  <si>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</si>
  <si>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</si>
  <si>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</si>
  <si>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</si>
  <si>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</si>
  <si>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</si>
  <si>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</si>
  <si>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</si>
  <si>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</si>
  <si>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</si>
  <si>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</si>
  <si>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</si>
  <si>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</si>
  <si>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</si>
  <si>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</si>
  <si>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</si>
  <si>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</si>
  <si>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</si>
  <si>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</si>
  <si>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</si>
  <si>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</si>
  <si>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</si>
  <si>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</si>
  <si>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</si>
  <si>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</si>
  <si>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</si>
  <si>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</si>
  <si>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</si>
  <si>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</si>
  <si>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</si>
  <si>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</si>
  <si>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</si>
  <si>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</si>
  <si>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</si>
  <si>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</si>
  <si>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</si>
  <si>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</si>
  <si>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</si>
  <si>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</si>
  <si>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</si>
  <si>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</si>
  <si>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</si>
  <si>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</si>
  <si>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</si>
  <si>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</si>
  <si>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</si>
  <si>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</si>
  <si>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</si>
  <si>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</si>
  <si>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</si>
  <si>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</si>
  <si>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</si>
  <si>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</si>
  <si>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</si>
  <si>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</si>
  <si>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</si>
  <si>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</si>
  <si>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</si>
  <si>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</si>
  <si>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</si>
  <si>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</si>
  <si>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</si>
  <si>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</si>
  <si>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</si>
  <si>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</si>
  <si>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</si>
  <si>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</si>
  <si>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</si>
  <si>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</si>
  <si>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</si>
  <si>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</si>
  <si>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</si>
  <si>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</si>
  <si>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</si>
  <si>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</si>
  <si>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</si>
  <si>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</si>
  <si>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</si>
  <si>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</si>
  <si>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</si>
  <si>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</si>
  <si>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</si>
  <si>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</si>
  <si>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</si>
  <si>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</si>
  <si>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</si>
  <si>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</si>
  <si>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</si>
  <si>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</si>
  <si>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</si>
  <si>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</si>
  <si>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</si>
  <si>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</si>
  <si>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</si>
  <si>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</si>
  <si>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</si>
  <si>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</si>
  <si>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</si>
  <si>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</si>
  <si>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</si>
  <si>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</si>
  <si>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</si>
  <si>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</si>
  <si>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</si>
  <si>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</si>
  <si>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</si>
  <si>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</si>
  <si>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</si>
  <si>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</si>
  <si>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</si>
  <si>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</si>
  <si>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</si>
  <si>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</si>
  <si>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</si>
  <si>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</si>
  <si>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</si>
  <si>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</si>
  <si>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</si>
  <si>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</si>
  <si>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</si>
  <si>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</si>
  <si>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</si>
  <si>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</si>
  <si>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</si>
  <si>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</si>
  <si>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</si>
  <si>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</si>
  <si>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</si>
  <si>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</si>
  <si>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</si>
  <si>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</si>
  <si>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</si>
  <si>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</si>
  <si>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</si>
  <si>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</si>
  <si>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</si>
  <si>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</si>
  <si>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</si>
  <si>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</si>
  <si>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</si>
  <si>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</si>
  <si>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</si>
  <si>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</si>
  <si>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</si>
  <si>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</si>
  <si>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</si>
  <si>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</si>
  <si>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</si>
  <si>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</si>
  <si>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</si>
  <si>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</si>
  <si>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</si>
  <si>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</si>
  <si>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</si>
  <si>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</si>
  <si>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</si>
  <si>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</si>
  <si>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</si>
  <si>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</si>
  <si>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</si>
  <si>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</si>
  <si>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</si>
  <si>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</si>
  <si>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</si>
  <si>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</si>
  <si>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</si>
  <si>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</si>
  <si>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</si>
  <si>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</si>
  <si>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</si>
  <si>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</si>
  <si>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</si>
  <si>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</si>
  <si>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</si>
  <si>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</si>
  <si>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</si>
  <si>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</si>
  <si>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</si>
  <si>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</si>
  <si>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</si>
  <si>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</si>
  <si>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</si>
  <si>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</si>
  <si>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</si>
  <si>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</si>
  <si>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</si>
  <si>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</si>
  <si>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</si>
  <si>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</si>
  <si>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</si>
  <si>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</si>
  <si>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</si>
  <si>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</si>
  <si>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</si>
  <si>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</si>
  <si>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</si>
  <si>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</si>
  <si>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</si>
  <si>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</si>
  <si>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</si>
  <si>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</si>
  <si>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</si>
  <si>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</si>
  <si>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</si>
  <si>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</si>
  <si>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</si>
  <si>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</si>
  <si>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</si>
  <si>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</si>
  <si>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</si>
  <si>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</si>
  <si>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</si>
  <si>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</si>
  <si>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</si>
  <si>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</si>
  <si>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</si>
  <si>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</si>
  <si>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</si>
  <si>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</si>
  <si>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</si>
  <si>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</si>
  <si>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</si>
  <si>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</si>
  <si>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</si>
  <si>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</si>
  <si>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</si>
  <si>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</si>
  <si>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</si>
  <si>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</si>
  <si>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</si>
  <si>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</si>
  <si>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</si>
  <si>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</si>
  <si>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</si>
  <si>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</si>
  <si>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</si>
  <si>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</si>
  <si>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</si>
  <si>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</si>
  <si>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</si>
  <si>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</si>
  <si>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</si>
  <si>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</si>
  <si>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</si>
  <si>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</si>
  <si>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</si>
  <si>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</si>
  <si>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</si>
  <si>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</si>
  <si>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</si>
  <si>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</si>
  <si>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</si>
  <si>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</si>
  <si>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</si>
  <si>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</si>
  <si>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</si>
  <si>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</si>
  <si>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</si>
  <si>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</si>
  <si>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</si>
  <si>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</si>
  <si>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</si>
  <si>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</si>
  <si>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</si>
  <si>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</si>
  <si>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</si>
  <si>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</si>
  <si>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</si>
  <si>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</si>
  <si>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</si>
  <si>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</si>
  <si>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</si>
  <si>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</si>
  <si>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</si>
  <si>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</si>
  <si>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</si>
  <si>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</si>
  <si>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</si>
  <si>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</si>
  <si>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</si>
  <si>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</si>
  <si>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</si>
  <si>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</si>
  <si>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</si>
  <si>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</si>
  <si>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</si>
  <si>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</si>
  <si>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</si>
  <si>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</si>
  <si>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</si>
  <si>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</si>
  <si>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</si>
  <si>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</si>
  <si>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</si>
  <si>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</si>
  <si>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</si>
  <si>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</si>
  <si>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</si>
  <si>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</si>
  <si>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</si>
  <si>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</si>
  <si>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</si>
  <si>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</si>
  <si>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</si>
  <si>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</si>
  <si>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</si>
  <si>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</si>
  <si>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</si>
  <si>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</si>
  <si>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</si>
  <si>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</si>
  <si>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</si>
  <si>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</si>
  <si>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</si>
  <si>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</si>
  <si>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</si>
  <si>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</si>
  <si>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</si>
  <si>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</si>
  <si>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</si>
  <si>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</si>
  <si>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</si>
  <si>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</si>
  <si>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</si>
  <si>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</si>
  <si>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</si>
  <si>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</si>
  <si>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</si>
  <si>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</si>
  <si>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</si>
  <si>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</si>
  <si>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</si>
  <si>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</si>
  <si>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</si>
  <si>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</si>
  <si>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</si>
  <si>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</si>
  <si>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</si>
  <si>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</si>
  <si>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</si>
  <si>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</si>
  <si>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</si>
  <si>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</si>
  <si>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</si>
  <si>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</si>
  <si>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</si>
  <si>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</si>
  <si>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</si>
  <si>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</si>
  <si>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</si>
  <si>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</si>
  <si>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</si>
  <si>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</si>
  <si>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</si>
  <si>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</si>
  <si>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</si>
  <si>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</si>
  <si>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</si>
  <si>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</si>
  <si>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</si>
  <si>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</si>
  <si>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</si>
  <si>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</si>
  <si>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</si>
  <si>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</si>
  <si>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</si>
  <si>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</si>
  <si>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</si>
  <si>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</si>
  <si>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</si>
  <si>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</si>
  <si>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</si>
  <si>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</si>
  <si>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</si>
  <si>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</si>
  <si>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</si>
  <si>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</si>
  <si>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</si>
  <si>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</si>
  <si>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</si>
  <si>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</si>
  <si>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</si>
  <si>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</si>
  <si>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</si>
  <si>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</si>
  <si>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</si>
  <si>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</si>
  <si>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</si>
  <si>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</si>
  <si>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</si>
  <si>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</si>
  <si>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</si>
  <si>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</si>
  <si>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</si>
  <si>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</si>
  <si>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</si>
  <si>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</si>
  <si>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</si>
  <si>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</si>
  <si>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</si>
  <si>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</si>
  <si>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</si>
  <si>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</si>
  <si>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</si>
  <si>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</si>
  <si>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</si>
  <si>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</si>
  <si>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</si>
  <si>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</si>
  <si>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</si>
  <si>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</si>
  <si>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</si>
  <si>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</si>
  <si>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</si>
  <si>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</si>
  <si>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</si>
  <si>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</si>
  <si>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</si>
  <si>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</si>
  <si>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</si>
  <si>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</si>
  <si>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</si>
  <si>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</si>
  <si>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</si>
  <si>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</si>
  <si>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</si>
  <si>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</si>
  <si>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</si>
  <si>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</si>
  <si>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</si>
  <si>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</si>
  <si>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</si>
  <si>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</si>
  <si>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</si>
  <si>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</si>
  <si>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</si>
  <si>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</si>
  <si>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</si>
  <si>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</si>
  <si>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</si>
  <si>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</si>
  <si>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</si>
  <si>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</si>
  <si>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</si>
  <si>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</si>
  <si>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</si>
  <si>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</si>
  <si>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</si>
  <si>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</si>
  <si>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</si>
  <si>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</si>
  <si>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</si>
  <si>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</si>
  <si>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</si>
  <si>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</si>
  <si>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</si>
  <si>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</si>
  <si>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</si>
  <si>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</si>
  <si>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</si>
  <si>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</si>
  <si>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</si>
  <si>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</si>
  <si>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</si>
  <si>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</si>
  <si>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</si>
  <si>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</si>
  <si>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</si>
  <si>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</si>
  <si>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</si>
  <si>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</si>
  <si>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</si>
  <si>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</si>
  <si>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</si>
  <si>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</si>
  <si>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</si>
  <si>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</si>
  <si>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</si>
  <si>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</si>
  <si>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</si>
  <si>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</si>
  <si>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</si>
  <si>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</si>
  <si>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</si>
  <si>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</si>
  <si>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</si>
  <si>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</si>
  <si>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</si>
  <si>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</si>
  <si>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</si>
  <si>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</si>
  <si>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</si>
  <si>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</si>
  <si>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</si>
  <si>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</si>
  <si>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</si>
  <si>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</si>
  <si>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</si>
  <si>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</si>
  <si>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</si>
  <si>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</si>
  <si>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</si>
  <si>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</si>
  <si>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</si>
  <si>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</si>
  <si>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</si>
  <si>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</si>
  <si>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</si>
  <si>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</si>
  <si>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</si>
  <si>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</si>
  <si>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</si>
  <si>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</si>
  <si>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</si>
  <si>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</si>
  <si>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</si>
  <si>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</si>
  <si>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</si>
  <si>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</si>
  <si>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</si>
  <si>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</si>
  <si>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</si>
  <si>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</si>
  <si>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</si>
  <si>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</si>
  <si>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</si>
  <si>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</si>
  <si>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</si>
  <si>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</si>
  <si>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</si>
  <si>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</si>
  <si>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</si>
  <si>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</si>
  <si>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</si>
  <si>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</si>
  <si>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</si>
  <si>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</si>
  <si>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</si>
  <si>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</si>
  <si>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</si>
  <si>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</si>
  <si>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</si>
  <si>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</si>
  <si>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</si>
  <si>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</si>
  <si>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</si>
  <si>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</si>
  <si>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</si>
  <si>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</si>
  <si>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</si>
  <si>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</si>
  <si>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</si>
  <si>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</si>
  <si>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</si>
  <si>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</si>
  <si>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</si>
  <si>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</si>
  <si>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</si>
  <si>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</si>
  <si>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</si>
  <si>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</si>
  <si>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</si>
  <si>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</si>
  <si>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</si>
  <si>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</si>
  <si>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</si>
  <si>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</si>
  <si>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</si>
  <si>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</si>
  <si>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</si>
  <si>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</si>
  <si>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</si>
  <si>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</si>
  <si>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</si>
  <si>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</si>
  <si>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</si>
  <si>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</si>
  <si>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</si>
  <si>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</si>
  <si>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</si>
  <si>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</si>
  <si>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</si>
  <si>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</si>
  <si>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</si>
  <si>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</si>
  <si>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</si>
  <si>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</si>
  <si>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</si>
  <si>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</si>
  <si>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</si>
  <si>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</si>
  <si>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</si>
  <si>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</si>
  <si>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</si>
  <si>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</si>
  <si>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</si>
  <si>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</si>
  <si>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</si>
  <si>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</si>
  <si>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</si>
  <si>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</si>
  <si>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</si>
  <si>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</si>
  <si>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</si>
  <si>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</si>
  <si>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</si>
  <si>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</si>
  <si>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</si>
  <si>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</si>
  <si>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</si>
  <si>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</si>
  <si>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</si>
  <si>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</si>
  <si>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</si>
  <si>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</si>
  <si>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</si>
  <si>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</si>
  <si>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</si>
  <si>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</si>
  <si>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</si>
  <si>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</si>
  <si>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</si>
  <si>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</si>
  <si>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</si>
  <si>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</si>
  <si>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</si>
  <si>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</si>
  <si>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</si>
  <si>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</si>
  <si>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</si>
  <si>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</si>
  <si>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</si>
  <si>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</si>
  <si>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</si>
  <si>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</si>
  <si>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</si>
  <si>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</si>
  <si>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</si>
  <si>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</si>
  <si>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</si>
  <si>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</si>
  <si>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</si>
  <si>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</si>
  <si>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</si>
  <si>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</si>
  <si>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</si>
  <si>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</si>
  <si>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</si>
  <si>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</si>
  <si>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</si>
  <si>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</si>
  <si>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</si>
  <si>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</si>
  <si>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</si>
  <si>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</si>
  <si>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</si>
  <si>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</si>
  <si>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</si>
  <si>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</si>
  <si>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</si>
  <si>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</si>
  <si>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</si>
  <si>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</si>
  <si>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</si>
  <si>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</si>
  <si>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</si>
  <si>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</si>
  <si>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</si>
  <si>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</si>
  <si>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</si>
  <si>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</si>
  <si>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</si>
  <si>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</si>
  <si>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</si>
  <si>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</si>
  <si>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</si>
  <si>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</si>
  <si>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</si>
  <si>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</si>
  <si>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</si>
  <si>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</si>
  <si>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</si>
  <si>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</si>
  <si>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</si>
  <si>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</si>
  <si>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</si>
  <si>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</si>
  <si>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</si>
  <si>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</si>
  <si>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</si>
  <si>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</si>
  <si>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</si>
  <si>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</si>
  <si>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</si>
  <si>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</si>
  <si>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</si>
  <si>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</si>
  <si>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</si>
  <si>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</si>
  <si>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</si>
  <si>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</si>
  <si>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</si>
  <si>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</si>
  <si>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</si>
  <si>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</si>
  <si>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</si>
  <si>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</si>
  <si>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</si>
  <si>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</si>
  <si>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</si>
  <si>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</si>
  <si>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</si>
  <si>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</si>
  <si>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</si>
  <si>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</si>
  <si>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</si>
  <si>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</si>
  <si>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</si>
  <si>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</si>
  <si>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</si>
  <si>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</si>
  <si>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</si>
  <si>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</si>
  <si>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</si>
  <si>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</si>
  <si>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</si>
  <si>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</si>
  <si>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</si>
  <si>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</si>
  <si>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</si>
  <si>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</si>
  <si>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</si>
  <si>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</si>
  <si>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</si>
  <si>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</si>
  <si>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</si>
  <si>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</si>
  <si>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</si>
  <si>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</si>
  <si>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</si>
  <si>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</si>
  <si>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</si>
  <si>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</si>
  <si>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</si>
  <si>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</si>
  <si>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</si>
  <si>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</si>
  <si>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</si>
  <si>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</si>
  <si>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</si>
  <si>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</si>
  <si>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</si>
  <si>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</si>
  <si>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</si>
  <si>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</si>
  <si>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</si>
  <si>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</si>
  <si>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</si>
  <si>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</si>
  <si>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</si>
  <si>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</si>
  <si>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</si>
  <si>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</si>
  <si>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</si>
  <si>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</si>
  <si>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</si>
  <si>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</si>
  <si>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</si>
  <si>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</si>
  <si>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</si>
  <si>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</si>
  <si>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</si>
  <si>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</si>
  <si>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</si>
  <si>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</si>
  <si>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</si>
  <si>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</si>
  <si>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</si>
  <si>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</si>
  <si>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</si>
  <si>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</si>
  <si>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</si>
  <si>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</si>
  <si>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</si>
  <si>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</si>
  <si>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</si>
  <si>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</si>
  <si>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</si>
  <si>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</si>
  <si>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</si>
  <si>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</si>
  <si>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</si>
  <si>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</si>
  <si>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</si>
  <si>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</si>
  <si>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</si>
  <si>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</si>
  <si>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</si>
  <si>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</si>
  <si>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</si>
  <si>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</si>
  <si>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</si>
  <si>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</si>
  <si>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</si>
  <si>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</si>
  <si>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</si>
  <si>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</si>
  <si>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</si>
  <si>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</si>
  <si>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</si>
  <si>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</si>
  <si>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</si>
  <si>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</si>
  <si>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</si>
  <si>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</si>
  <si>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</si>
  <si>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</si>
  <si>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</si>
  <si>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</si>
  <si>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</si>
  <si>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</si>
  <si>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</si>
  <si>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</si>
  <si>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</si>
  <si>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</si>
  <si>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</si>
  <si>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</si>
  <si>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</si>
  <si>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</si>
  <si>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</si>
  <si>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</si>
  <si>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</si>
  <si>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</si>
  <si>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</si>
  <si>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</si>
  <si>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</si>
  <si>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</si>
  <si>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</si>
  <si>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</si>
  <si>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</si>
  <si>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</si>
  <si>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</si>
  <si>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</si>
  <si>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</si>
  <si>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</si>
  <si>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</si>
  <si>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</si>
  <si>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</si>
  <si>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</si>
  <si>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</si>
  <si>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</si>
  <si>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</si>
  <si>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</si>
  <si>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</si>
  <si>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</si>
  <si>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</si>
  <si>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</si>
  <si>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</si>
  <si>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</si>
  <si>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</si>
  <si>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</si>
  <si>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</si>
  <si>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</si>
  <si>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</si>
  <si>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</si>
  <si>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</si>
  <si>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</si>
  <si>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</si>
  <si>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</si>
  <si>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</si>
  <si>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</si>
  <si>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</si>
  <si>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</si>
  <si>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</si>
  <si>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</si>
  <si>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</si>
  <si>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</si>
  <si>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</si>
  <si>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</si>
  <si>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</si>
  <si>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</si>
  <si>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</si>
  <si>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</si>
  <si>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</si>
  <si>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</si>
  <si>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</si>
  <si>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</si>
  <si>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</si>
  <si>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</si>
  <si>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</si>
  <si>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</si>
  <si>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</si>
  <si>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</si>
  <si>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</si>
  <si>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</si>
  <si>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</si>
  <si>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</si>
  <si>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</si>
  <si>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</si>
  <si>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</si>
  <si>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</si>
  <si>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</si>
  <si>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</si>
  <si>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</si>
  <si>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</si>
  <si>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</si>
  <si>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</si>
  <si>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</si>
  <si>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</si>
  <si>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</si>
  <si>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</si>
  <si>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</si>
  <si>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</si>
  <si>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</si>
  <si>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</si>
  <si>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</si>
  <si>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</si>
  <si>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</si>
  <si>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</si>
  <si>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</si>
  <si>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</si>
  <si>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</si>
  <si>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</si>
  <si>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</si>
  <si>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</si>
  <si>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</si>
  <si>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</si>
  <si>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</si>
  <si>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</si>
  <si>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</si>
  <si>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</si>
  <si>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</si>
  <si>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</si>
  <si>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</si>
  <si>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</si>
  <si>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</si>
  <si>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</si>
  <si>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</si>
  <si>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</si>
  <si>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</si>
  <si>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</si>
  <si>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</si>
  <si>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</si>
  <si>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</si>
  <si>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</si>
  <si>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</si>
  <si>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</si>
  <si>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</si>
  <si>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</si>
  <si>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</si>
  <si>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</si>
  <si>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</si>
  <si>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</si>
  <si>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</si>
  <si>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</si>
  <si>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</si>
  <si>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</si>
  <si>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</si>
  <si>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</si>
  <si>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</si>
  <si>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</si>
  <si>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</si>
  <si>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</si>
  <si>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</si>
  <si>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</si>
  <si>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</si>
  <si>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</si>
  <si>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</si>
  <si>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</si>
  <si>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</si>
  <si>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</si>
  <si>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</si>
  <si>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</si>
  <si>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</si>
  <si>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</si>
  <si>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</si>
  <si>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</si>
  <si>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</si>
  <si>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</si>
  <si>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</si>
  <si>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</si>
  <si>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</si>
  <si>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</si>
  <si>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</si>
  <si>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</si>
  <si>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</si>
  <si>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</si>
  <si>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</si>
  <si>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</si>
  <si>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</si>
  <si>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</si>
  <si>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</si>
  <si>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</si>
  <si>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</si>
  <si>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</si>
  <si>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</si>
  <si>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</si>
  <si>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</si>
  <si>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</si>
  <si>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</si>
  <si>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</si>
  <si>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</si>
  <si>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</si>
  <si>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</si>
  <si>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</si>
  <si>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</si>
  <si>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</si>
  <si>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</si>
  <si>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</si>
  <si>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</si>
  <si>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</si>
  <si>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</si>
  <si>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</si>
  <si>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</si>
  <si>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</si>
  <si>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</si>
  <si>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</si>
  <si>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</si>
  <si>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</si>
  <si>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</si>
  <si>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</si>
  <si>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</si>
  <si>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</si>
  <si>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</si>
  <si>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</si>
  <si>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</si>
  <si>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</si>
  <si>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</si>
  <si>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</si>
  <si>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</si>
  <si>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</si>
  <si>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</si>
  <si>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</si>
  <si>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</si>
  <si>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</si>
  <si>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</si>
  <si>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</si>
  <si>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</si>
  <si>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</si>
  <si>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</si>
  <si>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</si>
  <si>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</si>
  <si>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</si>
  <si>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</si>
  <si>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</si>
  <si>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</si>
  <si>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</si>
  <si>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</si>
  <si>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</si>
  <si>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</si>
  <si>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</si>
  <si>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</si>
  <si>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</si>
  <si>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</si>
  <si>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</si>
  <si>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</si>
  <si>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</si>
  <si>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</si>
  <si>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</si>
  <si>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</si>
  <si>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</si>
  <si>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</si>
  <si>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</si>
  <si>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</si>
  <si>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</si>
  <si>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</si>
  <si>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</si>
  <si>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</si>
  <si>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</si>
  <si>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</si>
  <si>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</si>
  <si>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</si>
  <si>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</si>
  <si>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</si>
  <si>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</si>
  <si>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</si>
  <si>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</si>
  <si>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</si>
  <si>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</si>
  <si>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</si>
  <si>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</si>
  <si>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</si>
  <si>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</si>
  <si>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</si>
  <si>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</si>
  <si>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</si>
  <si>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</si>
  <si>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</si>
  <si>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</si>
  <si>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</si>
  <si>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</si>
  <si>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</si>
  <si>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</si>
  <si>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</si>
  <si>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</si>
  <si>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</si>
  <si>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</si>
  <si>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</si>
  <si>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</si>
  <si>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</si>
  <si>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</si>
  <si>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</si>
  <si>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</si>
  <si>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</si>
  <si>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</si>
  <si>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</si>
  <si>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</si>
  <si>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</si>
  <si>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</si>
  <si>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</si>
  <si>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</si>
  <si>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</si>
  <si>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</si>
  <si>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</si>
  <si>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</si>
  <si>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</si>
  <si>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</si>
  <si>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</si>
  <si>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</si>
  <si>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</si>
  <si>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</si>
  <si>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</si>
  <si>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</si>
  <si>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</si>
  <si>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</si>
  <si>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</si>
  <si>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</si>
  <si>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</si>
  <si>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</si>
  <si>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</si>
  <si>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</si>
  <si>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</si>
  <si>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</si>
  <si>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</si>
  <si>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</si>
  <si>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</si>
  <si>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</si>
  <si>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</si>
  <si>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</si>
  <si>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</si>
  <si>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</si>
  <si>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</si>
  <si>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</si>
  <si>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</si>
  <si>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</si>
  <si>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</si>
  <si>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</si>
  <si>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</si>
  <si>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</si>
  <si>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</si>
  <si>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</si>
  <si>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</si>
  <si>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</si>
  <si>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</si>
  <si>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</si>
  <si>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</si>
  <si>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</si>
  <si>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</si>
  <si>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</si>
  <si>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</si>
  <si>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</si>
  <si>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</si>
  <si>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</si>
  <si>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</si>
  <si>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</si>
  <si>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</si>
  <si>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</si>
  <si>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</si>
  <si>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</si>
  <si>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</si>
  <si>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</si>
  <si>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</si>
  <si>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</si>
  <si>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</si>
  <si>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</si>
  <si>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</si>
  <si>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</si>
  <si>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</si>
  <si>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</si>
  <si>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</si>
  <si>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</si>
  <si>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</si>
  <si>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</si>
  <si>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</si>
  <si>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</si>
  <si>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</si>
  <si>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</si>
  <si>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</si>
  <si>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</si>
  <si>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</si>
  <si>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</si>
  <si>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</si>
  <si>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</si>
  <si>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</si>
  <si>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</si>
  <si>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</si>
  <si>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</si>
  <si>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</si>
  <si>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</si>
  <si>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</si>
  <si>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</si>
  <si>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</si>
  <si>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</si>
  <si>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</si>
  <si>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</si>
  <si>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</si>
  <si>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</si>
  <si>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</si>
  <si>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</si>
  <si>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</si>
  <si>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</si>
  <si>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</si>
  <si>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</si>
  <si>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</si>
  <si>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</si>
  <si>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</si>
  <si>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</si>
  <si>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</si>
  <si>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</si>
  <si>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</si>
  <si>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</si>
  <si>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</si>
  <si>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</si>
  <si>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</si>
  <si>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</si>
  <si>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</si>
  <si>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</si>
  <si>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</si>
  <si>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</si>
  <si>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</si>
  <si>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</si>
  <si>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</si>
  <si>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</si>
  <si>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</si>
  <si>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</si>
  <si>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</si>
  <si>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</si>
  <si>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</si>
  <si>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</si>
  <si>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</si>
  <si>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</si>
  <si>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</si>
  <si>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</si>
  <si>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</si>
  <si>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</si>
  <si>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</si>
  <si>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</si>
  <si>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</si>
  <si>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</si>
  <si>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</si>
  <si>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</si>
  <si>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</si>
  <si>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</si>
  <si>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</si>
  <si>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</si>
  <si>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</si>
  <si>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</si>
  <si>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</si>
  <si>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</si>
  <si>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</si>
  <si>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</si>
  <si>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</si>
  <si>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</si>
  <si>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</si>
  <si>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</si>
  <si>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</si>
  <si>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</si>
  <si>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</si>
  <si>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</si>
  <si>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</si>
  <si>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</si>
  <si>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</si>
  <si>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</si>
  <si>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</si>
  <si>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</si>
  <si>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</si>
  <si>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</si>
  <si>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</si>
  <si>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</si>
  <si>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</si>
  <si>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</si>
  <si>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</si>
  <si>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</si>
  <si>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</si>
  <si>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</si>
  <si>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</si>
  <si>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</si>
  <si>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</si>
  <si>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</si>
  <si>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</si>
  <si>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</si>
  <si>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</si>
  <si>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</si>
  <si>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</si>
  <si>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</si>
  <si>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</si>
  <si>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</si>
  <si>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</si>
  <si>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</si>
  <si>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</si>
  <si>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</si>
  <si>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</si>
  <si>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</si>
  <si>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</si>
  <si>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</si>
  <si>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</si>
  <si>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</si>
  <si>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</si>
  <si>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</si>
  <si>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</si>
  <si>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</si>
  <si>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</si>
  <si>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</si>
  <si>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</si>
  <si>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</si>
  <si>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</si>
  <si>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</si>
  <si>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</si>
  <si>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</si>
  <si>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</si>
  <si>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</si>
  <si>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</si>
  <si>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</si>
  <si>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</si>
  <si>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</si>
  <si>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</si>
  <si>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</si>
  <si>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</si>
  <si>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</si>
  <si>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</si>
  <si>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</si>
  <si>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</si>
  <si>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</si>
  <si>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</si>
  <si>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</si>
  <si>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</si>
  <si>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</si>
  <si>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</si>
  <si>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</si>
  <si>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</si>
  <si>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</si>
  <si>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</si>
  <si>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</si>
  <si>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</si>
  <si>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</si>
  <si>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</si>
  <si>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</si>
  <si>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</si>
  <si>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</si>
  <si>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</si>
  <si>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</si>
  <si>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</si>
  <si>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</si>
  <si>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</si>
  <si>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</si>
  <si>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</si>
  <si>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</si>
  <si>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</si>
  <si>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</si>
  <si>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</si>
  <si>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</si>
  <si>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</si>
  <si>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</si>
  <si>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</si>
  <si>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</si>
  <si>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</si>
  <si>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</si>
  <si>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</si>
  <si>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</si>
  <si>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</si>
  <si>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</si>
  <si>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</si>
  <si>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</si>
  <si>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</si>
  <si>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</si>
  <si>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</si>
  <si>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</si>
  <si>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</si>
  <si>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</si>
  <si>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</si>
  <si>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</si>
  <si>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</si>
  <si>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</si>
  <si>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</si>
  <si>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</si>
  <si>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</si>
  <si>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</si>
  <si>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</si>
  <si>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</si>
  <si>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</si>
  <si>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</si>
  <si>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</si>
  <si>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</si>
  <si>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</si>
  <si>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</si>
  <si>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</si>
  <si>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</si>
  <si>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</si>
  <si>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</si>
  <si>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</si>
  <si>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</si>
  <si>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</si>
  <si>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</si>
  <si>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</si>
  <si>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</si>
  <si>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</si>
  <si>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</si>
  <si>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</si>
  <si>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</si>
  <si>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</si>
  <si>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</si>
  <si>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</si>
  <si>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</si>
  <si>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</si>
  <si>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</si>
  <si>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</si>
  <si>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</si>
  <si>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</si>
  <si>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</si>
  <si>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</si>
  <si>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</si>
  <si>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</si>
  <si>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</si>
  <si>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</si>
  <si>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</si>
  <si>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</si>
  <si>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</si>
  <si>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</si>
  <si>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</si>
  <si>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</si>
  <si>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</si>
  <si>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</si>
  <si>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</si>
  <si>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</si>
  <si>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</si>
  <si>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</si>
  <si>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</si>
  <si>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</si>
  <si>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</si>
  <si>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</si>
  <si>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</si>
  <si>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</si>
  <si>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</si>
  <si>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</si>
  <si>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</si>
  <si>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</si>
  <si>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</si>
  <si>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</si>
  <si>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</si>
  <si>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</si>
  <si>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</si>
  <si>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</si>
  <si>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</si>
  <si>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</si>
  <si>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</si>
  <si>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</si>
  <si>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</si>
  <si>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</si>
  <si>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</si>
  <si>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</si>
  <si>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</si>
  <si>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</si>
  <si>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</si>
  <si>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</si>
  <si>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</si>
  <si>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</si>
  <si>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</si>
  <si>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</si>
  <si>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</si>
  <si>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</si>
  <si>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</si>
  <si>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</si>
  <si>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</si>
  <si>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</si>
  <si>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</si>
  <si>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</si>
  <si>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</si>
  <si>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</si>
  <si>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</si>
  <si>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</si>
  <si>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</si>
  <si>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</si>
  <si>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</si>
  <si>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</si>
  <si>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</si>
  <si>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</si>
  <si>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</si>
  <si>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</si>
  <si>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</si>
  <si>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</si>
  <si>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</si>
  <si>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</si>
  <si>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</si>
  <si>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</si>
  <si>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</si>
  <si>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</si>
  <si>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</si>
  <si>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</si>
  <si>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</si>
  <si>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</si>
  <si>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</si>
  <si>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</si>
  <si>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</si>
  <si>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</si>
  <si>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</si>
  <si>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</si>
  <si>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</si>
  <si>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</si>
  <si>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</si>
  <si>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</si>
  <si>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</si>
  <si>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</si>
  <si>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</si>
  <si>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</si>
  <si>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</si>
  <si>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</si>
  <si>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</si>
  <si>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</si>
  <si>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</si>
  <si>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</si>
  <si>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</si>
  <si>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</si>
  <si>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</si>
  <si>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</si>
  <si>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</si>
  <si>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</si>
  <si>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</si>
  <si>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</si>
  <si>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</si>
  <si>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</si>
  <si>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</si>
  <si>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</si>
  <si>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</si>
  <si>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</si>
  <si>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</si>
  <si>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</si>
  <si>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</si>
  <si>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</si>
  <si>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</si>
  <si>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</si>
  <si>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</si>
  <si>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</si>
  <si>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</si>
  <si>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</si>
  <si>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</si>
  <si>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</si>
  <si>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</si>
  <si>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</si>
  <si>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</si>
  <si>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</si>
  <si>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</si>
  <si>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</si>
  <si>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</si>
  <si>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</si>
  <si>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</si>
  <si>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</si>
  <si>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</si>
  <si>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</si>
  <si>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</si>
  <si>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</si>
  <si>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</si>
  <si>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</si>
  <si>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</si>
  <si>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</si>
  <si>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</si>
  <si>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</si>
  <si>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</si>
  <si>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</si>
  <si>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</si>
  <si>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</si>
  <si>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</si>
  <si>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</si>
  <si>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</si>
  <si>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</si>
  <si>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</si>
  <si>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</si>
  <si>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</si>
  <si>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</si>
  <si>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</si>
  <si>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</si>
  <si>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</si>
  <si>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</si>
  <si>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</si>
  <si>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</si>
  <si>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</si>
  <si>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</si>
  <si>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</si>
  <si>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</si>
  <si>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</si>
  <si>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</si>
  <si>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</si>
  <si>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</si>
  <si>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</si>
  <si>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</si>
  <si>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</si>
  <si>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</si>
  <si>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</si>
  <si>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</si>
  <si>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</si>
  <si>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</si>
  <si>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</si>
  <si>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</si>
  <si>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</si>
  <si>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</si>
  <si>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</si>
  <si>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</si>
  <si>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</si>
  <si>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</si>
  <si>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</si>
  <si>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</si>
  <si>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</si>
  <si>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</si>
  <si>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</si>
  <si>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</si>
  <si>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</si>
  <si>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</si>
  <si>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</si>
  <si>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</si>
  <si>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</si>
  <si>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</si>
  <si>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</si>
  <si>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</si>
  <si>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</si>
  <si>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</si>
  <si>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</si>
  <si>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</si>
  <si>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</si>
  <si>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</si>
  <si>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</si>
  <si>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</si>
  <si>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</si>
  <si>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</si>
  <si>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</si>
  <si>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</si>
  <si>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</si>
  <si>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</si>
  <si>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</si>
  <si>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</si>
  <si>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</si>
  <si>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</si>
  <si>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</si>
  <si>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</si>
  <si>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</si>
  <si>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</si>
  <si>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</si>
  <si>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</si>
  <si>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</si>
  <si>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</si>
  <si>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</si>
  <si>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</si>
  <si>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</si>
  <si>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</si>
  <si>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</si>
  <si>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</si>
  <si>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</si>
  <si>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</si>
  <si>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</si>
  <si>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</si>
  <si>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</si>
  <si>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</si>
  <si>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</si>
  <si>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</si>
  <si>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</si>
  <si>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</si>
  <si>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</si>
  <si>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</si>
  <si>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</si>
  <si>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</si>
  <si>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</si>
  <si>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</si>
  <si>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</si>
  <si>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</si>
  <si>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</si>
  <si>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</si>
  <si>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</si>
  <si>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</si>
  <si>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</si>
  <si>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</si>
  <si>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</si>
  <si>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</si>
  <si>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</si>
  <si>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</si>
  <si>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</si>
  <si>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</si>
  <si>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</si>
  <si>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</si>
  <si>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</si>
  <si>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</si>
  <si>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</si>
  <si>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</si>
  <si>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</si>
  <si>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</si>
  <si>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</si>
  <si>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</si>
  <si>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</si>
  <si>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</si>
  <si>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</si>
  <si>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</si>
  <si>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</si>
  <si>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</si>
  <si>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</si>
  <si>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</si>
  <si>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</si>
  <si>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</si>
  <si>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</si>
  <si>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</si>
  <si>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</si>
  <si>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</si>
  <si>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</si>
  <si>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</si>
  <si>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</si>
  <si>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</si>
  <si>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</si>
  <si>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</si>
  <si>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</si>
  <si>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</si>
  <si>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</si>
  <si>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</si>
  <si>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</si>
  <si>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</si>
  <si>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</si>
  <si>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</si>
  <si>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</si>
  <si>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</si>
  <si>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</si>
  <si>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</si>
  <si>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</si>
  <si>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</si>
  <si>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</si>
  <si>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</si>
  <si>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</si>
  <si>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</si>
  <si>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</si>
  <si>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</si>
  <si>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</si>
  <si>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</si>
  <si>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</si>
  <si>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</si>
  <si>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</si>
  <si>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</si>
  <si>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</si>
  <si>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</si>
  <si>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</si>
  <si>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</si>
  <si>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</si>
  <si>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</si>
  <si>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</si>
  <si>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</si>
  <si>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</si>
  <si>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</si>
  <si>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</si>
  <si>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</si>
  <si>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</si>
  <si>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</si>
  <si>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</si>
  <si>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</si>
  <si>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</si>
  <si>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</si>
  <si>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</si>
  <si>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</si>
  <si>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</si>
  <si>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</si>
  <si>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</si>
  <si>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</si>
  <si>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</si>
  <si>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</si>
  <si>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</si>
  <si>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</si>
  <si>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</si>
  <si>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</si>
  <si>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</si>
  <si>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</si>
  <si>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</si>
  <si>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</si>
  <si>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</si>
  <si>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</si>
  <si>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</si>
  <si>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</si>
  <si>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</si>
  <si>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</si>
  <si>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</si>
  <si>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</si>
  <si>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</si>
  <si>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</si>
  <si>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</si>
  <si>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</si>
  <si>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</si>
  <si>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</si>
  <si>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</si>
  <si>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</si>
  <si>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</si>
  <si>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</si>
  <si>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</si>
  <si>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</si>
  <si>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</si>
  <si>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</si>
  <si>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</si>
  <si>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</si>
  <si>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</si>
  <si>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</si>
  <si>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</si>
  <si>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</si>
  <si>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</si>
  <si>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</si>
  <si>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</si>
  <si>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</si>
  <si>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</si>
  <si>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</si>
  <si>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</si>
  <si>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</si>
  <si>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</si>
  <si>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</si>
  <si>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</si>
  <si>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</si>
  <si>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</si>
  <si>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</si>
  <si>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</si>
  <si>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</si>
  <si>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</si>
  <si>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</si>
  <si>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</si>
  <si>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</si>
  <si>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</si>
  <si>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</si>
  <si>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</si>
  <si>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</si>
  <si>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</si>
  <si>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</si>
  <si>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</si>
  <si>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</si>
  <si>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</si>
  <si>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</si>
  <si>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</si>
  <si>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</si>
  <si>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</si>
  <si>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</si>
  <si>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</si>
  <si>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</si>
  <si>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</si>
  <si>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</si>
  <si>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</si>
  <si>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</si>
  <si>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</si>
  <si>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</si>
  <si>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</si>
  <si>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</si>
  <si>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</si>
  <si>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</si>
  <si>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</si>
  <si>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</si>
  <si>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</si>
  <si>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</si>
  <si>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</si>
  <si>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</si>
  <si>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</si>
  <si>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</si>
  <si>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</si>
  <si>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</si>
  <si>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</si>
  <si>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</si>
  <si>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</si>
  <si>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</si>
  <si>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</si>
  <si>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</si>
  <si>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</si>
  <si>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</si>
  <si>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</si>
  <si>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</si>
  <si>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</si>
  <si>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</si>
  <si>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</si>
  <si>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</si>
  <si>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</si>
  <si>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</si>
  <si>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</si>
  <si>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</si>
  <si>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</si>
  <si>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</si>
  <si>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</si>
  <si>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</si>
  <si>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</si>
  <si>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</si>
  <si>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</si>
  <si>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</si>
  <si>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</si>
  <si>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</si>
  <si>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</si>
  <si>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</si>
  <si>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</si>
  <si>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</si>
  <si>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</si>
  <si>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</si>
  <si>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</si>
  <si>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</si>
  <si>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</si>
  <si>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</si>
  <si>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</si>
  <si>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</si>
  <si>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</si>
  <si>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</si>
  <si>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</si>
  <si>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</si>
  <si>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</si>
  <si>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</si>
  <si>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</si>
  <si>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</si>
  <si>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</si>
  <si>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</si>
  <si>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</si>
  <si>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</si>
  <si>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</si>
  <si>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</si>
  <si>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</si>
  <si>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</si>
  <si>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</si>
  <si>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</si>
  <si>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</si>
  <si>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</si>
  <si>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</si>
  <si>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</si>
  <si>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</si>
  <si>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</si>
  <si>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</si>
  <si>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</si>
  <si>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</si>
  <si>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</si>
  <si>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</si>
  <si>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</si>
  <si>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</si>
  <si>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</si>
  <si>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</si>
  <si>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</si>
  <si>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</si>
  <si>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</si>
  <si>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</si>
  <si>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</si>
  <si>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</si>
  <si>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</si>
  <si>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</si>
  <si>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</si>
  <si>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</si>
  <si>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</si>
  <si>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</si>
  <si>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</si>
  <si>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</si>
  <si>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</si>
  <si>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</si>
  <si>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</si>
  <si>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</si>
  <si>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</si>
  <si>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</si>
  <si>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</si>
  <si>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</si>
  <si>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</si>
  <si>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</si>
  <si>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</si>
  <si>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</si>
  <si>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</si>
  <si>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</si>
  <si>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</si>
  <si>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</si>
  <si>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</si>
  <si>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</si>
  <si>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</si>
  <si>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</si>
  <si>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</si>
  <si>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</si>
  <si>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</si>
  <si>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</si>
  <si>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</si>
  <si>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</si>
  <si>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</si>
  <si>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</si>
  <si>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</si>
  <si>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</si>
  <si>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</si>
  <si>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</si>
  <si>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</si>
  <si>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</si>
  <si>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</si>
  <si>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</si>
  <si>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</si>
  <si>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</si>
  <si>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</si>
  <si>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</si>
  <si>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</si>
  <si>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</si>
  <si>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</si>
  <si>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</si>
  <si>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</si>
  <si>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</si>
  <si>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</si>
  <si>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</si>
  <si>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</si>
  <si>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</si>
  <si>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</si>
  <si>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</si>
  <si>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</si>
  <si>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</si>
  <si>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</si>
  <si>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</si>
  <si>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</si>
  <si>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</si>
  <si>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</si>
  <si>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</si>
  <si>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</si>
  <si>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</si>
  <si>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</si>
  <si>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</si>
  <si>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</si>
  <si>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</si>
  <si>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</si>
  <si>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</si>
  <si>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</si>
  <si>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</si>
  <si>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</si>
  <si>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</si>
  <si>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</si>
  <si>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</si>
  <si>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</si>
  <si>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</si>
  <si>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</si>
  <si>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</si>
  <si>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</si>
  <si>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</si>
  <si>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</si>
  <si>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</si>
  <si>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</si>
  <si>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</si>
  <si>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</si>
  <si>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</si>
  <si>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</si>
  <si>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</si>
  <si>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</si>
  <si>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</si>
  <si>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</si>
  <si>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</si>
  <si>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</si>
  <si>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</si>
  <si>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</si>
  <si>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</si>
  <si>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</si>
  <si>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</si>
  <si>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</si>
  <si>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</si>
  <si>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</si>
  <si>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</si>
  <si>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</si>
  <si>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</si>
  <si>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</si>
  <si>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</si>
  <si>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</si>
  <si>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</si>
  <si>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</si>
  <si>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</si>
  <si>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</si>
  <si>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</si>
  <si>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</si>
  <si>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</si>
  <si>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</si>
  <si>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</si>
  <si>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</si>
  <si>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</si>
  <si>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</si>
  <si>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</si>
  <si>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</si>
  <si>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</si>
  <si>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</si>
  <si>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</si>
  <si>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</si>
  <si>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</si>
  <si>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</si>
  <si>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</si>
  <si>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</si>
  <si>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</si>
  <si>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</si>
  <si>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</si>
  <si>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</si>
  <si>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</si>
  <si>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</si>
  <si>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</si>
  <si>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</si>
  <si>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</si>
  <si>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</si>
  <si>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</si>
  <si>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</si>
  <si>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</si>
  <si>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</si>
  <si>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</si>
  <si>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</si>
  <si>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</si>
  <si>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</si>
  <si>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</si>
  <si>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</si>
  <si>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</si>
  <si>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</si>
  <si>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</si>
  <si>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</si>
  <si>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</si>
  <si>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</si>
  <si>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</si>
  <si>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</si>
  <si>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</si>
  <si>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</si>
  <si>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</si>
  <si>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</si>
  <si>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</si>
  <si>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</si>
  <si>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</si>
  <si>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</si>
  <si>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</si>
  <si>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</si>
  <si>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</si>
  <si>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</si>
  <si>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</si>
  <si>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</si>
  <si>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</si>
  <si>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</si>
  <si>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</si>
  <si>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</si>
  <si>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</si>
  <si>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</si>
  <si>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</si>
  <si>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</si>
  <si>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</si>
  <si>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</si>
  <si>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</si>
  <si>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</si>
  <si>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</si>
  <si>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</si>
  <si>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</si>
  <si>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</si>
  <si>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</si>
  <si>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</si>
  <si>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</si>
  <si>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</si>
  <si>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</si>
  <si>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</si>
  <si>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</si>
  <si>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</si>
  <si>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</si>
  <si>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</si>
  <si>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</si>
  <si>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</si>
  <si>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</si>
  <si>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</si>
  <si>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</si>
  <si>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</si>
  <si>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</si>
  <si>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</si>
  <si>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</si>
  <si>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</si>
  <si>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</si>
  <si>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</si>
  <si>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</si>
  <si>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</si>
  <si>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</si>
  <si>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</si>
  <si>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</si>
  <si>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</si>
  <si>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</si>
  <si>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</si>
  <si>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</si>
  <si>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</si>
  <si>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</si>
  <si>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</si>
  <si>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</si>
  <si>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</si>
  <si>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</si>
  <si>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</si>
  <si>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</si>
  <si>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</si>
  <si>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</si>
  <si>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</si>
  <si>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</si>
  <si>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</si>
  <si>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</si>
  <si>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</si>
  <si>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</si>
  <si>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</si>
  <si>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</si>
  <si>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</si>
  <si>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</si>
  <si>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</si>
  <si>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</si>
  <si>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</si>
  <si>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</si>
  <si>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</si>
  <si>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</si>
  <si>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</si>
  <si>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</si>
  <si>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</si>
  <si>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</si>
  <si>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</si>
  <si>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</si>
  <si>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</si>
  <si>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</si>
  <si>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</si>
  <si>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</si>
  <si>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</si>
  <si>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</si>
  <si>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</si>
  <si>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</si>
  <si>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</si>
  <si>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</si>
  <si>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</si>
  <si>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</si>
  <si>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</si>
  <si>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</si>
  <si>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</si>
  <si>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</si>
  <si>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</si>
  <si>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</si>
  <si>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</si>
  <si>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</si>
  <si>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</si>
  <si>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</si>
  <si>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</si>
  <si>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</si>
  <si>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</si>
  <si>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</si>
  <si>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</si>
  <si>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</si>
  <si>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</si>
  <si>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</si>
  <si>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</si>
  <si>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</si>
  <si>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</si>
  <si>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</si>
  <si>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</si>
  <si>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</si>
  <si>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</si>
  <si>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</si>
  <si>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</si>
  <si>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</si>
  <si>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</si>
  <si>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</si>
  <si>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</si>
  <si>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</si>
  <si>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</si>
  <si>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</si>
  <si>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</si>
  <si>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</si>
  <si>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</si>
  <si>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</si>
  <si>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</si>
  <si>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</si>
  <si>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</si>
  <si>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</si>
  <si>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</si>
  <si>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</si>
  <si>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</si>
  <si>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</si>
  <si>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</si>
  <si>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</si>
  <si>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</si>
  <si>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</si>
  <si>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</si>
  <si>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</si>
  <si>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</si>
  <si>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</si>
  <si>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</si>
  <si>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</si>
  <si>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</si>
  <si>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</si>
  <si>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</si>
  <si>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</si>
  <si>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</si>
  <si>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</si>
  <si>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</si>
  <si>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</si>
  <si>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</si>
  <si>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</si>
  <si>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</si>
  <si>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</si>
  <si>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</si>
  <si>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</si>
  <si>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</si>
  <si>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</si>
  <si>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</si>
  <si>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</si>
  <si>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</si>
  <si>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</si>
  <si>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</si>
  <si>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</si>
  <si>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</si>
  <si>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</si>
  <si>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</si>
  <si>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</si>
  <si>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</si>
  <si>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</si>
  <si>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</si>
  <si>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</si>
  <si>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</si>
  <si>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</si>
  <si>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</si>
  <si>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</si>
  <si>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</si>
  <si>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</si>
  <si>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</si>
  <si>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</si>
  <si>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</si>
  <si>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</si>
  <si>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</si>
  <si>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</si>
  <si>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</si>
  <si>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</si>
  <si>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</si>
  <si>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</si>
  <si>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</si>
  <si>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</si>
  <si>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</si>
  <si>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</si>
  <si>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</si>
  <si>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</si>
  <si>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</si>
  <si>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</si>
  <si>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</si>
  <si>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</si>
  <si>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</si>
  <si>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</si>
  <si>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</si>
  <si>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</si>
  <si>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</si>
  <si>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</si>
  <si>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</si>
  <si>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</si>
  <si>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</si>
  <si>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</si>
  <si>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</si>
  <si>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</si>
  <si>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</si>
  <si>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</si>
  <si>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</si>
  <si>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</si>
  <si>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</si>
  <si>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</si>
  <si>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</si>
  <si>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</si>
  <si>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</si>
  <si>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</si>
  <si>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</si>
  <si>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</si>
  <si>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</si>
  <si>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</si>
  <si>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</si>
  <si>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</si>
  <si>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</si>
  <si>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</si>
  <si>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</si>
  <si>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</si>
  <si>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</si>
  <si>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</si>
  <si>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</si>
  <si>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</si>
  <si>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</si>
  <si>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</si>
  <si>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</si>
  <si>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</si>
  <si>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</si>
  <si>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</si>
  <si>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</si>
  <si>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</si>
  <si>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</si>
  <si>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</si>
  <si>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</si>
  <si>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</si>
  <si>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</si>
  <si>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</si>
  <si>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</si>
  <si>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</si>
  <si>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</si>
  <si>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</si>
  <si>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</si>
  <si>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</si>
  <si>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</si>
  <si>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</si>
  <si>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</si>
  <si>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</si>
  <si>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</si>
  <si>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</si>
  <si>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</si>
  <si>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</si>
  <si>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</si>
  <si>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</si>
  <si>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</si>
  <si>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</si>
  <si>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</si>
  <si>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</si>
  <si>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</si>
  <si>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</si>
  <si>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</si>
  <si>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</si>
  <si>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</si>
  <si>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</si>
  <si>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</si>
  <si>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</si>
  <si>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</si>
  <si>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</si>
  <si>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</si>
  <si>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</si>
  <si>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</si>
  <si>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</si>
  <si>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</si>
  <si>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</si>
  <si>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</si>
  <si>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</si>
  <si>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</si>
  <si>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</si>
  <si>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</si>
  <si>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</si>
  <si>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</si>
  <si>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</si>
  <si>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</si>
  <si>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</si>
  <si>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</si>
  <si>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</si>
  <si>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</si>
  <si>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</si>
  <si>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</si>
  <si>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</si>
  <si>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</si>
  <si>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</si>
  <si>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</si>
  <si>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</si>
  <si>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</si>
  <si>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</si>
  <si>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</si>
  <si>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</si>
  <si>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</si>
  <si>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</si>
  <si>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</si>
  <si>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</si>
  <si>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</si>
  <si>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</si>
  <si>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</si>
  <si>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</si>
  <si>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</si>
  <si>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</si>
  <si>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</si>
  <si>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</si>
  <si>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</si>
  <si>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</si>
  <si>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</si>
  <si>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</si>
  <si>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</si>
  <si>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</si>
  <si>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</si>
  <si>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</si>
  <si>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</si>
  <si>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</si>
  <si>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</si>
  <si>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</si>
  <si>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</si>
  <si>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</si>
  <si>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</si>
  <si>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</si>
  <si>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</si>
  <si>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</si>
  <si>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</si>
  <si>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</si>
  <si>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</si>
  <si>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</si>
  <si>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</si>
  <si>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</si>
  <si>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</si>
  <si>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</si>
  <si>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</si>
  <si>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</si>
  <si>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</si>
  <si>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</si>
  <si>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</si>
  <si>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</si>
  <si>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</si>
  <si>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</si>
  <si>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</si>
  <si>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</si>
  <si>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</si>
  <si>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</si>
  <si>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</si>
  <si>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</si>
  <si>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</si>
  <si>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</si>
  <si>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</si>
  <si>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</si>
  <si>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</si>
  <si>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</si>
  <si>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</si>
  <si>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</si>
  <si>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</si>
  <si>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</si>
  <si>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</si>
  <si>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</si>
  <si>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</si>
  <si>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</si>
  <si>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</si>
  <si>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</si>
  <si>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</si>
  <si>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</si>
  <si>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</si>
  <si>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</si>
  <si>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</si>
  <si>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</si>
  <si>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</si>
  <si>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</si>
  <si>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</si>
  <si>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</si>
  <si>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</si>
  <si>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</si>
  <si>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</si>
  <si>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</si>
  <si>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</si>
  <si>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</si>
  <si>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</si>
  <si>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</si>
  <si>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</si>
  <si>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</si>
  <si>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</si>
  <si>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</si>
  <si>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</si>
  <si>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</si>
  <si>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</si>
  <si>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</si>
  <si>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</si>
  <si>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</si>
  <si>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</si>
  <si>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</si>
  <si>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</si>
  <si>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</si>
  <si>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</si>
  <si>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</si>
  <si>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</si>
  <si>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</si>
  <si>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</si>
  <si>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</si>
  <si>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</si>
  <si>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</si>
  <si>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</si>
  <si>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</si>
  <si>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</si>
  <si>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</si>
  <si>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</si>
  <si>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</si>
  <si>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</si>
  <si>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</si>
  <si>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</si>
  <si>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</si>
  <si>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</si>
  <si>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</si>
  <si>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</si>
  <si>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</si>
  <si>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</si>
  <si>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</si>
  <si>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</si>
  <si>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</si>
  <si>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</si>
  <si>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</si>
  <si>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</si>
  <si>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</si>
  <si>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</si>
  <si>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</si>
  <si>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</si>
  <si>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</si>
  <si>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</si>
  <si>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</si>
  <si>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</si>
  <si>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</si>
  <si>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</si>
  <si>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</si>
  <si>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</si>
  <si>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</si>
  <si>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</si>
  <si>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</si>
  <si>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</si>
  <si>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</si>
  <si>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</si>
  <si>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</si>
  <si>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</si>
  <si>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</si>
  <si>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</si>
  <si>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</si>
  <si>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</si>
  <si>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</si>
  <si>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</si>
  <si>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</si>
  <si>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</si>
  <si>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</si>
  <si>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</si>
  <si>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</si>
  <si>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</si>
  <si>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</si>
  <si>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</si>
  <si>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</si>
  <si>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</si>
  <si>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</si>
  <si>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</si>
  <si>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</si>
  <si>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</si>
  <si>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</si>
  <si>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</si>
  <si>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</si>
  <si>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</si>
  <si>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</si>
  <si>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</si>
  <si>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</si>
  <si>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</si>
  <si>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</si>
  <si>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</si>
  <si>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</si>
  <si>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</si>
  <si>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</si>
  <si>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</si>
  <si>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</si>
  <si>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</si>
  <si>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</si>
  <si>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</si>
  <si>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</si>
  <si>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</si>
  <si>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</si>
  <si>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</si>
  <si>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</si>
  <si>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</si>
  <si>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</si>
  <si>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</si>
  <si>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</si>
  <si>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</si>
  <si>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</si>
  <si>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</si>
  <si>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</si>
  <si>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</si>
  <si>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</si>
  <si>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</si>
  <si>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</si>
  <si>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</si>
  <si>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</si>
  <si>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</si>
  <si>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</si>
  <si>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</si>
  <si>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</si>
  <si>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</si>
  <si>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</si>
  <si>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</si>
  <si>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</si>
  <si>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</si>
  <si>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</si>
  <si>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</si>
  <si>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</si>
  <si>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</si>
  <si>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</si>
  <si>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</si>
  <si>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</si>
  <si>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</si>
  <si>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</si>
  <si>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</si>
  <si>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</si>
  <si>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</si>
  <si>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</si>
  <si>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</si>
  <si>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</si>
  <si>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</si>
  <si>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</si>
  <si>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</si>
  <si>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</si>
  <si>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</si>
  <si>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</si>
  <si>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</si>
  <si>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</si>
  <si>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</si>
  <si>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</si>
  <si>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</si>
  <si>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</si>
  <si>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</si>
  <si>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</si>
  <si>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</si>
  <si>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</si>
  <si>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</si>
  <si>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</si>
  <si>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</si>
  <si>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</si>
  <si>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</si>
  <si>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</si>
  <si>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</si>
  <si>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</si>
  <si>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</si>
  <si>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</si>
  <si>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</si>
  <si>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</si>
  <si>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</si>
  <si>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</si>
  <si>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</si>
  <si>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</si>
  <si>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</si>
  <si>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</si>
  <si>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</si>
  <si>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</si>
  <si>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</si>
  <si>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</si>
  <si>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</si>
  <si>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</si>
  <si>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</si>
  <si>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</si>
  <si>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</si>
  <si>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</si>
  <si>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</si>
  <si>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</si>
  <si>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</si>
  <si>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</si>
  <si>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</si>
  <si>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</si>
  <si>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</si>
  <si>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</si>
  <si>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</si>
  <si>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</si>
  <si>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</si>
  <si>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</si>
  <si>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</si>
  <si>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</si>
  <si>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</si>
  <si>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</si>
  <si>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</si>
  <si>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</si>
  <si>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</si>
  <si>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</si>
  <si>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</si>
  <si>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</si>
  <si>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</si>
  <si>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</si>
  <si>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</si>
  <si>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</si>
  <si>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</si>
  <si>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</si>
  <si>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</si>
  <si>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</si>
  <si>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</si>
  <si>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</si>
  <si>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</si>
  <si>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</si>
  <si>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</si>
  <si>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</si>
  <si>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</si>
  <si>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</si>
  <si>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</si>
  <si>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</si>
  <si>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</si>
  <si>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</si>
  <si>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</si>
  <si>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</si>
  <si>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</si>
  <si>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</si>
  <si>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</si>
  <si>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</si>
  <si>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</si>
  <si>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</si>
  <si>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</si>
  <si>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</si>
  <si>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</si>
  <si>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</si>
  <si>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</si>
  <si>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</si>
  <si>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</si>
  <si>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</si>
  <si>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</si>
  <si>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</si>
  <si>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</si>
  <si>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</si>
  <si>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</si>
  <si>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</si>
  <si>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</si>
  <si>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</si>
  <si>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</si>
  <si>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</si>
  <si>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</si>
  <si>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</si>
  <si>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</si>
  <si>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</si>
  <si>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</si>
  <si>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</si>
  <si>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</si>
  <si>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</si>
  <si>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</si>
  <si>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</si>
  <si>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</si>
  <si>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</si>
  <si>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</si>
  <si>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</si>
  <si>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</si>
  <si>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</si>
  <si>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</si>
  <si>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</si>
  <si>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</si>
  <si>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</si>
  <si>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</si>
  <si>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</si>
  <si>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</si>
  <si>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</si>
  <si>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</si>
  <si>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</si>
  <si>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</si>
  <si>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</si>
  <si>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</si>
  <si>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</si>
  <si>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</si>
  <si>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</si>
  <si>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</si>
  <si>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</si>
  <si>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</si>
  <si>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</si>
  <si>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</si>
  <si>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</si>
  <si>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</si>
  <si>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</si>
  <si>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</si>
  <si>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</si>
  <si>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</si>
  <si>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</si>
  <si>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</si>
  <si>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</si>
  <si>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</si>
  <si>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</si>
  <si>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</si>
  <si>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</si>
  <si>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</si>
  <si>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</si>
  <si>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</si>
  <si>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</si>
  <si>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</si>
  <si>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</si>
  <si>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</si>
  <si>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</si>
  <si>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</si>
  <si>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</si>
  <si>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</si>
  <si>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</si>
  <si>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</si>
  <si>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</si>
  <si>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</si>
  <si>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</si>
  <si>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</si>
  <si>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</si>
  <si>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</si>
  <si>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</si>
  <si>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</si>
  <si>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</si>
  <si>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</si>
  <si>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</si>
  <si>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</si>
  <si>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</si>
  <si>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</si>
  <si>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</si>
  <si>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</si>
  <si>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</si>
  <si>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</si>
  <si>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</si>
  <si>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</si>
  <si>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</si>
  <si>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</si>
  <si>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</si>
  <si>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</si>
  <si>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</si>
  <si>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</si>
  <si>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</si>
  <si>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</si>
  <si>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</si>
  <si>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</si>
  <si>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</si>
  <si>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</si>
  <si>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</si>
  <si>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</si>
  <si>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</si>
  <si>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</si>
  <si>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</si>
  <si>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</si>
  <si>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</si>
  <si>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</si>
  <si>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</si>
  <si>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</si>
  <si>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</si>
  <si>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</si>
  <si>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</si>
  <si>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</si>
  <si>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</si>
  <si>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</si>
  <si>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</si>
  <si>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</si>
  <si>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</si>
  <si>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</si>
  <si>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</si>
  <si>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</si>
  <si>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</si>
  <si>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</si>
  <si>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</si>
  <si>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</si>
  <si>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</si>
  <si>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</si>
  <si>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</si>
  <si>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</si>
  <si>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</si>
  <si>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</si>
  <si>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</si>
  <si>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</si>
  <si>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</si>
  <si>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</si>
  <si>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</si>
  <si>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</si>
  <si>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</si>
  <si>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</si>
  <si>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</si>
  <si>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</si>
  <si>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</si>
  <si>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</si>
  <si>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</si>
  <si>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</si>
  <si>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</si>
  <si>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</si>
  <si>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</si>
  <si>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</si>
  <si>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</si>
  <si>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</si>
  <si>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</si>
  <si>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</si>
  <si>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</si>
  <si>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</si>
  <si>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</si>
  <si>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</si>
  <si>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</si>
  <si>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</si>
  <si>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</si>
  <si>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</si>
  <si>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</si>
  <si>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</si>
  <si>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</si>
  <si>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</si>
  <si>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</si>
  <si>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</si>
  <si>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</si>
  <si>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</si>
  <si>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</si>
  <si>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</si>
  <si>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</si>
  <si>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</si>
  <si>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</si>
  <si>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</si>
  <si>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</si>
  <si>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</si>
  <si>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</si>
  <si>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</si>
  <si>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</si>
  <si>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</si>
  <si>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</si>
  <si>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</si>
  <si>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</si>
  <si>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</si>
  <si>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</si>
  <si>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</si>
  <si>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</si>
  <si>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</si>
  <si>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</si>
  <si>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</si>
  <si>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</si>
  <si>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</si>
  <si>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</si>
  <si>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</si>
  <si>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</si>
  <si>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</si>
  <si>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</si>
  <si>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</si>
  <si>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</si>
  <si>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</si>
  <si>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</si>
  <si>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</si>
  <si>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</si>
  <si>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</si>
  <si>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</si>
  <si>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</si>
  <si>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</si>
  <si>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</si>
  <si>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</si>
  <si>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</si>
  <si>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</si>
  <si>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</si>
  <si>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</si>
  <si>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</si>
  <si>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</si>
  <si>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</si>
  <si>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</si>
  <si>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</si>
  <si>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</si>
  <si>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</si>
  <si>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</si>
  <si>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</si>
  <si>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</si>
  <si>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</si>
  <si>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</si>
  <si>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</si>
  <si>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</si>
  <si>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</si>
  <si>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</si>
  <si>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</si>
  <si>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</si>
  <si>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</si>
  <si>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</si>
  <si>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</si>
  <si>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</si>
  <si>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</si>
  <si>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</si>
  <si>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</si>
  <si>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</si>
  <si>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</si>
  <si>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</si>
  <si>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</si>
  <si>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</si>
  <si>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</si>
  <si>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</si>
  <si>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</si>
  <si>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</si>
  <si>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</si>
  <si>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</si>
  <si>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</si>
  <si>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</si>
  <si>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</si>
  <si>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</si>
  <si>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</si>
  <si>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</si>
  <si>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</si>
  <si>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</si>
  <si>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</si>
  <si>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</si>
  <si>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</si>
  <si>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</si>
  <si>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</si>
  <si>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</si>
  <si>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</si>
  <si>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</si>
  <si>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</si>
  <si>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</si>
  <si>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</si>
  <si>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</si>
  <si>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</si>
  <si>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</si>
  <si>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</si>
  <si>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</si>
  <si>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</si>
  <si>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</si>
  <si>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</si>
  <si>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</si>
  <si>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</si>
  <si>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</si>
  <si>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</si>
  <si>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</si>
  <si>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</si>
  <si>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</si>
  <si>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</si>
  <si>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</si>
  <si>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</si>
  <si>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</si>
  <si>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</si>
  <si>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</si>
  <si>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</si>
  <si>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</si>
  <si>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</si>
  <si>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</si>
  <si>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</si>
  <si>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</si>
  <si>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</si>
  <si>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</si>
  <si>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</si>
  <si>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</si>
  <si>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</si>
  <si>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</si>
  <si>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</si>
  <si>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</si>
  <si>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</si>
  <si>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</si>
  <si>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</si>
  <si>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</si>
  <si>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</si>
  <si>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</si>
  <si>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</si>
  <si>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</si>
  <si>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</si>
  <si>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</si>
  <si>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</si>
  <si>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</si>
  <si>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</si>
  <si>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</si>
  <si>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</si>
  <si>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</si>
  <si>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</si>
  <si>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</si>
  <si>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</si>
  <si>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</si>
  <si>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</si>
  <si>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</si>
  <si>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</si>
  <si>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</si>
  <si>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</si>
  <si>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</si>
  <si>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</si>
  <si>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</si>
  <si>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</si>
  <si>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</si>
  <si>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</si>
  <si>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</si>
  <si>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</si>
  <si>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</si>
  <si>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</si>
  <si>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</si>
  <si>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</si>
  <si>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</si>
  <si>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</si>
  <si>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</si>
  <si>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</si>
  <si>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</si>
  <si>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</si>
  <si>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</si>
  <si>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</si>
  <si>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</si>
  <si>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</si>
  <si>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</si>
  <si>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</si>
  <si>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</si>
  <si>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</si>
  <si>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</si>
  <si>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</si>
  <si>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</si>
  <si>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</si>
  <si>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</si>
  <si>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</si>
  <si>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</si>
  <si>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</si>
  <si>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</si>
  <si>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</si>
  <si>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</si>
  <si>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</si>
  <si>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</si>
  <si>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</si>
  <si>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</si>
  <si>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</si>
  <si>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</si>
  <si>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</si>
  <si>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</si>
  <si>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</si>
  <si>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</si>
  <si>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</si>
  <si>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</si>
  <si>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</si>
  <si>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</si>
  <si>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</si>
  <si>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</si>
  <si>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</si>
  <si>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</si>
  <si>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</si>
  <si>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</si>
  <si>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</si>
  <si>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</si>
  <si>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</si>
  <si>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</si>
  <si>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</si>
  <si>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</si>
  <si>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</si>
  <si>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</si>
  <si>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</si>
  <si>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</si>
  <si>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</si>
  <si>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</si>
  <si>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</si>
  <si>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</si>
  <si>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</si>
  <si>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</si>
  <si>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</si>
  <si>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</si>
  <si>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</si>
  <si>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</si>
  <si>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</si>
  <si>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</si>
  <si>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</si>
  <si>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</si>
  <si>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</si>
  <si>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</si>
  <si>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</si>
  <si>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</si>
  <si>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</si>
  <si>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</si>
  <si>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</si>
  <si>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</si>
  <si>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</si>
  <si>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</si>
  <si>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</si>
  <si>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</si>
  <si>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</si>
  <si>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</si>
  <si>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</si>
  <si>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</si>
  <si>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</si>
  <si>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</si>
  <si>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</si>
  <si>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</si>
  <si>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</si>
  <si>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</si>
  <si>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</si>
  <si>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</si>
  <si>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</si>
  <si>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</si>
  <si>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</si>
  <si>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</si>
  <si>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</si>
  <si>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</si>
  <si>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</si>
  <si>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</si>
  <si>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</si>
  <si>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</si>
  <si>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</si>
  <si>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</si>
  <si>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</si>
  <si>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</si>
  <si>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</si>
  <si>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</si>
  <si>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</si>
  <si>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</si>
  <si>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</si>
  <si>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</si>
  <si>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</si>
  <si>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</si>
  <si>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</si>
  <si>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</si>
  <si>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</si>
  <si>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</si>
  <si>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</si>
  <si>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</si>
  <si>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</si>
  <si>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</si>
  <si>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</si>
  <si>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</si>
  <si>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</si>
  <si>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</si>
  <si>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</si>
  <si>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</si>
  <si>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</si>
  <si>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</si>
  <si>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</si>
  <si>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</si>
  <si>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</si>
  <si>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</si>
  <si>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</si>
  <si>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</si>
  <si>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</si>
  <si>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</si>
  <si>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</si>
  <si>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</si>
  <si>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</si>
  <si>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</si>
  <si>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</si>
  <si>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</si>
  <si>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</si>
  <si>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</si>
  <si>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</si>
  <si>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</si>
  <si>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</si>
  <si>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</si>
  <si>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</si>
  <si>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</si>
  <si>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</si>
  <si>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</si>
  <si>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</si>
  <si>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</si>
  <si>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</si>
  <si>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</si>
  <si>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</si>
  <si>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</si>
  <si>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</si>
  <si>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</si>
  <si>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</si>
  <si>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</si>
  <si>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</si>
  <si>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</si>
  <si>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</si>
  <si>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</si>
  <si>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</si>
  <si>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</si>
  <si>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</si>
  <si>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</si>
  <si>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</si>
  <si>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</si>
  <si>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</si>
  <si>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</si>
  <si>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</si>
  <si>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</si>
  <si>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</si>
  <si>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</si>
  <si>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</si>
  <si>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</si>
  <si>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</si>
  <si>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</si>
  <si>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</si>
  <si>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</si>
  <si>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</si>
  <si>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</si>
  <si>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</si>
  <si>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</si>
  <si>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</si>
  <si>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</si>
  <si>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</si>
  <si>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</si>
  <si>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</si>
  <si>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</si>
  <si>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</si>
  <si>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</si>
  <si>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</si>
  <si>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</si>
  <si>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</si>
  <si>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</si>
  <si>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</si>
  <si>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</si>
  <si>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</si>
  <si>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</si>
  <si>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</si>
  <si>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</si>
  <si>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</si>
  <si>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</si>
  <si>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</si>
  <si>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</si>
  <si>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</si>
  <si>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</si>
  <si>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</si>
  <si>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</si>
  <si>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</si>
  <si>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</si>
  <si>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</si>
  <si>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</si>
  <si>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</si>
  <si>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</si>
  <si>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</si>
  <si>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</si>
  <si>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</si>
  <si>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</si>
  <si>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</si>
  <si>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</si>
  <si>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</si>
  <si>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</si>
  <si>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</si>
  <si>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</si>
  <si>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</si>
  <si>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</si>
  <si>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</si>
  <si>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</si>
  <si>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</si>
  <si>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</si>
  <si>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</si>
  <si>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</si>
  <si>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</si>
  <si>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</si>
  <si>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</si>
  <si>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</si>
  <si>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</si>
  <si>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</si>
  <si>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</si>
  <si>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</si>
  <si>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</si>
  <si>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</si>
  <si>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</si>
  <si>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</si>
  <si>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</si>
  <si>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</si>
  <si>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</si>
  <si>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</si>
  <si>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</si>
  <si>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</si>
  <si>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</si>
  <si>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</si>
  <si>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</si>
  <si>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</si>
  <si>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</si>
  <si>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</si>
  <si>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</si>
  <si>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</si>
  <si>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</si>
  <si>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</si>
  <si>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</si>
  <si>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</si>
  <si>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</si>
  <si>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</si>
  <si>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</si>
  <si>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</si>
  <si>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</si>
  <si>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</si>
  <si>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</si>
  <si>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</si>
  <si>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</si>
  <si>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</si>
  <si>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</si>
  <si>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</si>
  <si>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</si>
  <si>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</si>
  <si>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</si>
  <si>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</si>
  <si>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</si>
  <si>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</si>
  <si>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</si>
  <si>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</si>
  <si>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</si>
  <si>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</si>
  <si>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</si>
  <si>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</si>
  <si>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</si>
  <si>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</si>
  <si>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</si>
  <si>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</si>
  <si>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</si>
  <si>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</si>
  <si>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</si>
  <si>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</si>
  <si>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</si>
  <si>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</si>
  <si>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</si>
  <si>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</si>
  <si>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</si>
  <si>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</si>
  <si>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</si>
  <si>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</si>
  <si>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</si>
  <si>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</si>
  <si>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</si>
  <si>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</si>
  <si>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</si>
  <si>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</si>
  <si>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</si>
  <si>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</si>
  <si>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</si>
  <si>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</si>
  <si>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</si>
  <si>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</si>
  <si>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</si>
  <si>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</si>
  <si>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</si>
  <si>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</si>
  <si>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</si>
  <si>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</si>
  <si>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</si>
  <si>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</si>
  <si>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</si>
  <si>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</si>
  <si>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</si>
  <si>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</si>
  <si>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</si>
  <si>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</si>
  <si>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</si>
  <si>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</si>
  <si>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</si>
  <si>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</si>
  <si>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</si>
  <si>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</si>
  <si>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</si>
  <si>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</si>
  <si>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</si>
  <si>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</si>
  <si>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</si>
  <si>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</si>
  <si>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</si>
  <si>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</si>
  <si>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</si>
  <si>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</si>
  <si>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</si>
  <si>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</si>
  <si>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</si>
  <si>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</si>
  <si>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</si>
  <si>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</si>
  <si>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</si>
  <si>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</si>
  <si>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</si>
  <si>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</si>
  <si>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</si>
  <si>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</si>
  <si>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</si>
  <si>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</si>
  <si>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</si>
  <si>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</si>
  <si>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</si>
  <si>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</si>
  <si>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</si>
  <si>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</si>
  <si>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</si>
  <si>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</si>
  <si>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</si>
  <si>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</si>
  <si>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</si>
  <si>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</si>
  <si>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</si>
  <si>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</si>
  <si>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</si>
  <si>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</si>
  <si>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</si>
  <si>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</si>
  <si>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</si>
  <si>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</si>
  <si>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</si>
  <si>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</si>
  <si>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</si>
  <si>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</si>
  <si>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</si>
  <si>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</si>
  <si>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</si>
  <si>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</si>
  <si>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</si>
  <si>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</si>
  <si>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</si>
  <si>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</si>
  <si>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</si>
  <si>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</si>
  <si>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</si>
  <si>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</si>
  <si>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</si>
  <si>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</si>
  <si>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</si>
  <si>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</si>
  <si>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</si>
  <si>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</si>
  <si>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</si>
  <si>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</si>
  <si>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</si>
  <si>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</si>
  <si>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</si>
  <si>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</si>
  <si>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</si>
  <si>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</si>
  <si>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</si>
  <si>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</si>
  <si>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</si>
  <si>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</si>
  <si>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</si>
  <si>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</si>
  <si>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</si>
  <si>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</si>
  <si>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</si>
  <si>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</si>
  <si>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</si>
  <si>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</si>
  <si>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</si>
  <si>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</si>
  <si>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</si>
  <si>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</si>
  <si>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</si>
  <si>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</si>
  <si>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</si>
  <si>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</si>
  <si>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</si>
  <si>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</si>
  <si>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</si>
  <si>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</si>
  <si>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</si>
  <si>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</si>
  <si>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</si>
  <si>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</si>
  <si>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</si>
  <si>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</si>
  <si>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</si>
  <si>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</si>
  <si>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</si>
  <si>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</si>
  <si>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</si>
  <si>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</si>
  <si>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</si>
  <si>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</si>
  <si>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</si>
  <si>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</si>
  <si>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</si>
  <si>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</si>
  <si>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</si>
  <si>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</si>
  <si>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</si>
  <si>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</si>
  <si>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</si>
  <si>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</si>
  <si>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</si>
  <si>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</si>
  <si>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</si>
  <si>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</si>
  <si>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</si>
  <si>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</si>
  <si>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</si>
  <si>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</si>
  <si>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</si>
  <si>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</si>
  <si>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</si>
  <si>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</si>
  <si>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</si>
  <si>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</si>
  <si>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</si>
  <si>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</si>
  <si>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</si>
  <si>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</si>
  <si>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</si>
  <si>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</si>
  <si>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</si>
  <si>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</si>
  <si>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</si>
  <si>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</si>
  <si>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</si>
  <si>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</si>
  <si>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</si>
  <si>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</si>
  <si>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</si>
  <si>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</si>
  <si>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</si>
  <si>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</si>
  <si>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</si>
  <si>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</si>
  <si>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</si>
  <si>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</si>
  <si>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</si>
  <si>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</si>
  <si>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</si>
  <si>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</si>
  <si>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</si>
  <si>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</si>
  <si>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</si>
  <si>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</si>
  <si>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</si>
  <si>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</si>
  <si>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</si>
  <si>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</si>
  <si>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</si>
  <si>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</si>
  <si>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</si>
  <si>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</si>
  <si>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</si>
  <si>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</si>
  <si>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</si>
  <si>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</si>
  <si>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</si>
  <si>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</si>
  <si>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</si>
  <si>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</si>
  <si>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</si>
  <si>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</si>
  <si>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</si>
  <si>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</si>
  <si>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</si>
  <si>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</si>
  <si>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</si>
  <si>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</si>
  <si>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</si>
  <si>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</si>
  <si>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</si>
  <si>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</si>
  <si>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</si>
  <si>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</si>
  <si>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</si>
  <si>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</si>
  <si>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</si>
  <si>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</si>
  <si>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</si>
  <si>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</si>
  <si>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</si>
  <si>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</si>
  <si>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</si>
  <si>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</si>
  <si>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</si>
  <si>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</si>
  <si>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</si>
  <si>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</si>
  <si>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</si>
  <si>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</si>
  <si>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</si>
  <si>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</si>
  <si>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</si>
  <si>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</si>
  <si>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</si>
  <si>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</si>
  <si>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</si>
  <si>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</si>
  <si>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</si>
  <si>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</si>
  <si>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</si>
  <si>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</si>
  <si>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</si>
  <si>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</si>
  <si>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</si>
  <si>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</si>
  <si>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</si>
  <si>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</si>
  <si>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</si>
  <si>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</si>
  <si>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</si>
  <si>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</si>
  <si>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</si>
  <si>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</si>
  <si>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</si>
  <si>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</si>
  <si>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</si>
  <si>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</si>
  <si>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</si>
  <si>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</si>
  <si>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</si>
  <si>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</si>
  <si>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</si>
  <si>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</si>
  <si>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</si>
  <si>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</si>
  <si>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</si>
  <si>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</si>
  <si>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</si>
  <si>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</si>
  <si>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</si>
  <si>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</si>
  <si>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</si>
  <si>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</si>
  <si>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</si>
  <si>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</si>
  <si>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</si>
  <si>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</si>
  <si>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</si>
  <si>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</si>
  <si>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</si>
  <si>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</si>
  <si>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</si>
  <si>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</si>
  <si>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</si>
  <si>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</si>
  <si>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</si>
  <si>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</si>
  <si>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</si>
  <si>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</si>
  <si>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</si>
  <si>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</si>
  <si>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</si>
  <si>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</si>
  <si>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</si>
  <si>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</si>
  <si>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</si>
  <si>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</si>
  <si>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</si>
  <si>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</si>
  <si>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</si>
  <si>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</si>
  <si>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</si>
  <si>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</si>
  <si>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</si>
  <si>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</si>
  <si>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</si>
  <si>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</si>
  <si>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</si>
  <si>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</si>
  <si>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</si>
  <si>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</si>
  <si>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</si>
  <si>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</si>
  <si>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</si>
  <si>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</si>
  <si>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</si>
  <si>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</si>
  <si>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</si>
  <si>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</si>
  <si>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</si>
  <si>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</si>
  <si>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</si>
  <si>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</si>
  <si>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</si>
  <si>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</si>
  <si>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</si>
  <si>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</si>
  <si>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</si>
  <si>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</si>
  <si>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</si>
  <si>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</si>
  <si>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</si>
  <si>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</si>
  <si>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</si>
  <si>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</si>
  <si>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</si>
  <si>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</si>
  <si>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</si>
  <si>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</si>
  <si>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</si>
  <si>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</si>
  <si>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</si>
  <si>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</si>
  <si>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</si>
  <si>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</si>
  <si>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</si>
  <si>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</si>
  <si>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</si>
  <si>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</si>
  <si>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</si>
  <si>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</si>
  <si>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</si>
  <si>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</si>
  <si>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</si>
  <si>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</si>
  <si>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</si>
  <si>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</si>
  <si>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</si>
  <si>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</si>
  <si>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</si>
  <si>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</si>
  <si>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</si>
  <si>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</si>
  <si>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</si>
  <si>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</si>
  <si>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</si>
  <si>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</si>
  <si>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</si>
  <si>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</si>
  <si>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</si>
  <si>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</si>
  <si>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</si>
  <si>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</si>
  <si>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</si>
  <si>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</si>
  <si>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</si>
  <si>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</si>
  <si>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</si>
  <si>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</si>
  <si>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</si>
  <si>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</si>
  <si>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</si>
  <si>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</si>
  <si>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</si>
  <si>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</si>
  <si>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</si>
  <si>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</si>
  <si>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</si>
  <si>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</si>
  <si>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</si>
  <si>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</si>
  <si>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</si>
  <si>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</si>
  <si>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</si>
  <si>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</si>
  <si>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</si>
  <si>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</si>
  <si>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</si>
  <si>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</si>
  <si>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</si>
  <si>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</si>
  <si>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</si>
  <si>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</si>
  <si>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</si>
  <si>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</si>
  <si>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</si>
  <si>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</si>
  <si>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</si>
  <si>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</si>
  <si>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</si>
  <si>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</si>
  <si>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</si>
  <si>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</si>
  <si>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</si>
  <si>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</si>
  <si>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</si>
  <si>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</si>
  <si>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</si>
  <si>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</si>
  <si>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</si>
  <si>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</si>
  <si>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</si>
  <si>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</si>
  <si>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</si>
  <si>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</si>
  <si>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</si>
  <si>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</si>
  <si>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</si>
  <si>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</si>
  <si>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</si>
  <si>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</si>
  <si>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</si>
  <si>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</si>
  <si>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</si>
  <si>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</si>
  <si>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</si>
  <si>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</si>
  <si>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</si>
  <si>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</si>
  <si>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</si>
  <si>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</si>
  <si>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</si>
  <si>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</si>
  <si>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</si>
  <si>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</si>
  <si>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</si>
  <si>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</si>
  <si>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</si>
  <si>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</si>
  <si>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</si>
  <si>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</si>
  <si>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</si>
  <si>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</si>
  <si>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</si>
  <si>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</si>
  <si>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</si>
  <si>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</si>
  <si>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</si>
  <si>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</si>
  <si>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</si>
  <si>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</si>
  <si>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</si>
  <si>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</si>
  <si>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</si>
  <si>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</si>
  <si>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</si>
  <si>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</si>
  <si>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</si>
  <si>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</si>
  <si>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</si>
  <si>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</si>
  <si>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</si>
  <si>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</si>
  <si>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</si>
  <si>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</si>
  <si>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</si>
  <si>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</si>
  <si>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</si>
  <si>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</si>
  <si>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</si>
  <si>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</si>
  <si>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</si>
  <si>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</si>
  <si>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</si>
  <si>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</si>
  <si>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</si>
  <si>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</si>
  <si>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</si>
  <si>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</si>
  <si>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</si>
  <si>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</si>
  <si>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</si>
  <si>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</si>
  <si>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</si>
  <si>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</si>
  <si>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</si>
  <si>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</si>
  <si>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</si>
  <si>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</si>
  <si>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</si>
  <si>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</si>
  <si>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</si>
  <si>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</si>
  <si>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</si>
  <si>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</si>
  <si>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</si>
  <si>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</si>
  <si>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</si>
  <si>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</si>
  <si>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</si>
  <si>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</si>
  <si>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</si>
  <si>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</si>
  <si>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</si>
  <si>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</si>
  <si>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</si>
  <si>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</si>
  <si>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</si>
  <si>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</si>
  <si>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</si>
  <si>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</si>
  <si>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</si>
  <si>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</si>
  <si>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</si>
  <si>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</si>
  <si>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</si>
  <si>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</si>
  <si>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</si>
  <si>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</si>
  <si>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</si>
  <si>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</si>
  <si>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</si>
  <si>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</si>
  <si>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</si>
  <si>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</si>
  <si>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</si>
  <si>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</si>
  <si>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</si>
  <si>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</si>
  <si>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</si>
  <si>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</si>
  <si>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</si>
  <si>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</si>
  <si>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</si>
  <si>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</si>
  <si>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</si>
  <si>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</si>
  <si>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</si>
  <si>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</si>
  <si>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</si>
  <si>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</si>
  <si>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</si>
  <si>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</si>
  <si>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</si>
  <si>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</si>
  <si>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</si>
  <si>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</si>
  <si>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</si>
  <si>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</si>
  <si>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</si>
  <si>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</si>
  <si>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</si>
  <si>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</si>
  <si>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</si>
  <si>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</si>
  <si>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</si>
  <si>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</si>
  <si>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</si>
  <si>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</si>
  <si>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</si>
  <si>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</si>
  <si>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</si>
  <si>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</si>
  <si>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</si>
  <si>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</si>
  <si>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</si>
  <si>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</si>
  <si>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</si>
  <si>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</si>
  <si>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</si>
  <si>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</si>
  <si>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</si>
  <si>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</si>
  <si>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</si>
  <si>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</si>
  <si>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</si>
  <si>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</si>
  <si>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</si>
  <si>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</si>
  <si>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</si>
  <si>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</si>
  <si>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</si>
  <si>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</si>
  <si>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</si>
  <si>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</si>
  <si>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</si>
  <si>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</si>
  <si>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</si>
  <si>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</si>
  <si>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</si>
  <si>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</si>
  <si>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</si>
  <si>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</si>
  <si>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</si>
  <si>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</si>
  <si>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</si>
  <si>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</si>
  <si>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</si>
  <si>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</si>
  <si>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</si>
  <si>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</si>
  <si>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</si>
  <si>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</si>
  <si>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</si>
  <si>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</si>
  <si>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</si>
  <si>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</si>
  <si>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</si>
  <si>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</si>
  <si>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</si>
  <si>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</si>
  <si>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</si>
  <si>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</si>
  <si>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</si>
  <si>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</si>
  <si>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</si>
  <si>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</si>
  <si>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</si>
  <si>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</si>
  <si>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</si>
  <si>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</si>
  <si>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</si>
  <si>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</si>
  <si>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</si>
  <si>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</si>
  <si>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</si>
  <si>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</si>
  <si>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</si>
  <si>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</si>
  <si>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</si>
  <si>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</si>
  <si>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</si>
  <si>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</si>
  <si>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</si>
  <si>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</si>
  <si>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</si>
  <si>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</si>
  <si>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</si>
  <si>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</si>
  <si>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</si>
  <si>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</si>
  <si>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</si>
  <si>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</si>
  <si>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</si>
  <si>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</si>
  <si>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</si>
  <si>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</si>
  <si>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</si>
  <si>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</si>
  <si>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</si>
  <si>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</si>
  <si>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</si>
  <si>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</si>
  <si>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</si>
  <si>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</si>
  <si>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</si>
  <si>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</si>
  <si>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</si>
  <si>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</si>
  <si>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</si>
  <si>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</si>
  <si>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</si>
  <si>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</si>
  <si>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</si>
  <si>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</si>
  <si>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</si>
  <si>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</si>
  <si>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</si>
  <si>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</si>
  <si>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</si>
  <si>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</si>
  <si>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</si>
  <si>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</si>
  <si>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</si>
  <si>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</si>
  <si>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</si>
  <si>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</si>
  <si>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</si>
  <si>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</si>
  <si>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</si>
  <si>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</si>
  <si>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</si>
  <si>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</si>
  <si>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</si>
  <si>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</si>
  <si>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</si>
  <si>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</si>
  <si>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</si>
  <si>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</si>
  <si>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</si>
  <si>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</si>
  <si>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</si>
  <si>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</si>
  <si>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</si>
  <si>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</si>
  <si>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</si>
  <si>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</si>
  <si>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</si>
  <si>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</si>
  <si>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</si>
  <si>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</si>
  <si>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</si>
  <si>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</si>
  <si>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</si>
  <si>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</si>
  <si>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</si>
  <si>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</si>
  <si>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</si>
  <si>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</si>
  <si>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</si>
  <si>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</si>
  <si>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</si>
  <si>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</si>
  <si>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</si>
  <si>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</si>
  <si>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</si>
  <si>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</si>
  <si>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</si>
  <si>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</si>
  <si>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</si>
  <si>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</si>
  <si>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</si>
  <si>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</si>
  <si>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</si>
  <si>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</si>
  <si>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</si>
  <si>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</si>
  <si>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</si>
  <si>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</si>
  <si>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</si>
  <si>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</si>
  <si>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</si>
  <si>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</si>
  <si>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</si>
  <si>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</si>
  <si>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</si>
  <si>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</si>
  <si>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</si>
  <si>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</si>
  <si>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</si>
  <si>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</si>
  <si>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</si>
  <si>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</si>
  <si>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</si>
  <si>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</si>
  <si>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</si>
  <si>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</si>
  <si>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</si>
  <si>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</si>
  <si>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</si>
  <si>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</si>
  <si>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</si>
  <si>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</si>
  <si>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</si>
  <si>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</si>
  <si>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</si>
  <si>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</si>
  <si>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</si>
  <si>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</si>
  <si>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</si>
  <si>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</si>
  <si>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</si>
  <si>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</si>
  <si>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</si>
  <si>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</si>
  <si>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</si>
  <si>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</si>
  <si>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</si>
  <si>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</si>
  <si>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</si>
  <si>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</si>
  <si>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</si>
  <si>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</si>
  <si>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</si>
  <si>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</si>
  <si>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</si>
  <si>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</si>
  <si>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</si>
  <si>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</si>
  <si>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</si>
  <si>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</si>
  <si>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</si>
  <si>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</si>
  <si>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</si>
  <si>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</si>
  <si>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</si>
  <si>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</si>
  <si>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</si>
  <si>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</si>
  <si>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</si>
  <si>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</si>
  <si>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</si>
  <si>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</si>
  <si>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</si>
  <si>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</si>
  <si>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</si>
  <si>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</si>
  <si>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</si>
  <si>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</si>
  <si>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</si>
  <si>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</si>
  <si>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</si>
  <si>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</si>
  <si>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</si>
  <si>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</si>
  <si>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</si>
  <si>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</si>
  <si>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</si>
  <si>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</si>
  <si>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</si>
  <si>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</si>
  <si>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</si>
  <si>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</si>
  <si>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</si>
  <si>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</si>
  <si>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</si>
  <si>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</si>
  <si>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</si>
  <si>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</si>
  <si>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</si>
  <si>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</si>
  <si>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</si>
  <si>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</si>
  <si>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</si>
  <si>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</si>
  <si>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</si>
  <si>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</si>
  <si>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</si>
  <si>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</si>
  <si>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</si>
  <si>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</si>
  <si>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</si>
  <si>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</si>
  <si>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</si>
  <si>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</si>
  <si>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</si>
  <si>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</si>
  <si>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</si>
  <si>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</si>
  <si>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</si>
  <si>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</si>
  <si>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</si>
  <si>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</si>
  <si>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</si>
  <si>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</si>
  <si>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</si>
  <si>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</si>
  <si>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</si>
  <si>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</si>
  <si>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</si>
  <si>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</si>
  <si>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</si>
  <si>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</si>
  <si>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</si>
  <si>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</si>
  <si>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</si>
  <si>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</si>
  <si>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</si>
  <si>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</si>
  <si>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</si>
  <si>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</si>
  <si>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</si>
  <si>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</si>
  <si>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</si>
  <si>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</si>
  <si>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</si>
  <si>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</si>
  <si>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</si>
  <si>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</si>
  <si>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</si>
  <si>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</si>
  <si>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</si>
  <si>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</si>
  <si>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</si>
  <si>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</si>
  <si>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</si>
  <si>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</si>
  <si>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</si>
  <si>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</si>
  <si>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</si>
  <si>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</si>
  <si>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</si>
  <si>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</si>
  <si>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</si>
  <si>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</si>
  <si>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</si>
  <si>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</si>
  <si>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</si>
  <si>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</si>
  <si>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</si>
  <si>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</si>
  <si>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</si>
  <si>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</si>
  <si>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</si>
  <si>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</si>
  <si>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</si>
  <si>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</si>
  <si>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</si>
  <si>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</si>
  <si>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</si>
  <si>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</si>
  <si>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</si>
  <si>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</si>
  <si>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</si>
  <si>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</si>
  <si>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</si>
  <si>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</si>
  <si>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</si>
  <si>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</si>
  <si>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</si>
  <si>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</si>
  <si>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</si>
  <si>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</si>
  <si>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</si>
  <si>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</si>
  <si>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</si>
  <si>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</si>
  <si>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</si>
  <si>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</si>
  <si>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</si>
  <si>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</si>
  <si>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</si>
  <si>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</si>
  <si>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</si>
  <si>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</si>
  <si>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</si>
  <si>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</si>
  <si>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</si>
  <si>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</si>
  <si>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</si>
  <si>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</si>
  <si>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</si>
  <si>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</si>
  <si>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</si>
  <si>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</si>
  <si>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</si>
  <si>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</si>
  <si>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</si>
  <si>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</si>
  <si>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</si>
  <si>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</si>
  <si>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</si>
  <si>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</si>
  <si>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</si>
  <si>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</si>
  <si>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</si>
  <si>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</si>
  <si>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</si>
  <si>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</si>
  <si>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</si>
  <si>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</si>
  <si>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</si>
  <si>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</si>
  <si>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</si>
  <si>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</si>
  <si>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</si>
  <si>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</si>
  <si>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</si>
  <si>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</si>
  <si>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</si>
  <si>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</si>
  <si>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</si>
  <si>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</si>
  <si>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</si>
  <si>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</si>
  <si>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</si>
  <si>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</si>
  <si>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</si>
  <si>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</si>
  <si>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</si>
  <si>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</si>
  <si>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</si>
  <si>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</si>
  <si>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</si>
  <si>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</si>
  <si>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</si>
  <si>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</si>
  <si>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</si>
  <si>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</si>
  <si>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</si>
  <si>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</si>
  <si>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</si>
  <si>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</si>
  <si>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</si>
  <si>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</si>
  <si>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</si>
  <si>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</si>
  <si>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</si>
  <si>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</si>
  <si>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</si>
  <si>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</si>
  <si>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</si>
  <si>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</si>
  <si>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</si>
  <si>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</si>
  <si>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</si>
  <si>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</si>
  <si>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</si>
  <si>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</si>
  <si>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</si>
  <si>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</si>
  <si>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</si>
  <si>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</si>
  <si>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</si>
  <si>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</si>
  <si>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</si>
  <si>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</si>
  <si>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</si>
  <si>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</si>
  <si>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</si>
  <si>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</si>
  <si>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</si>
  <si>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</si>
  <si>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</si>
  <si>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</si>
  <si>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</si>
  <si>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</si>
  <si>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</si>
  <si>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</si>
  <si>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</si>
  <si>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</si>
  <si>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</si>
  <si>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</si>
  <si>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</si>
  <si>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</si>
  <si>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</si>
  <si>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</si>
  <si>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</si>
  <si>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</si>
  <si>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</si>
  <si>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</si>
  <si>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</si>
  <si>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</si>
  <si>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</si>
  <si>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</si>
  <si>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</si>
  <si>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</si>
  <si>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</si>
  <si>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</si>
  <si>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</si>
  <si>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</si>
  <si>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</si>
  <si>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</si>
  <si>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</si>
  <si>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</si>
  <si>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</si>
  <si>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</si>
  <si>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</si>
  <si>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</si>
  <si>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</si>
  <si>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</si>
  <si>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</si>
  <si>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</si>
  <si>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</si>
  <si>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</si>
  <si>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</si>
  <si>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</si>
  <si>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</si>
  <si>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</si>
  <si>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</si>
  <si>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</si>
  <si>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</si>
  <si>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</si>
  <si>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</si>
  <si>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</si>
  <si>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</si>
  <si>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</si>
  <si>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</si>
  <si>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</si>
  <si>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</si>
  <si>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</si>
  <si>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</si>
  <si>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</si>
  <si>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</si>
  <si>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</si>
  <si>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</si>
  <si>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</si>
  <si>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</si>
  <si>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</si>
  <si>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</si>
  <si>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</si>
  <si>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</si>
  <si>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</si>
  <si>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</si>
  <si>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</si>
  <si>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</si>
  <si>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</si>
  <si>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</si>
  <si>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</si>
  <si>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</si>
  <si>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</si>
  <si>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</si>
  <si>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</si>
  <si>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</si>
  <si>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</si>
  <si>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</si>
  <si>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</si>
  <si>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</si>
  <si>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</si>
  <si>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</si>
  <si>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</si>
  <si>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</si>
  <si>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</si>
  <si>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</si>
  <si>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</si>
  <si>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</si>
  <si>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</si>
  <si>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</si>
  <si>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</si>
  <si>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</si>
  <si>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</si>
  <si>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</si>
  <si>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</si>
  <si>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</si>
  <si>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</si>
  <si>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</si>
  <si>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</si>
  <si>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</si>
  <si>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</si>
  <si>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</si>
  <si>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</si>
  <si>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</si>
  <si>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</si>
  <si>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</si>
  <si>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</si>
  <si>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</si>
  <si>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</si>
  <si>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</si>
  <si>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</si>
  <si>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</si>
  <si>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</si>
  <si>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</si>
  <si>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</si>
  <si>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</si>
  <si>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</si>
  <si>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</si>
  <si>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</si>
  <si>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</si>
  <si>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</si>
  <si>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</si>
  <si>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</si>
  <si>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</si>
  <si>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</si>
  <si>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</si>
  <si>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</si>
  <si>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</si>
  <si>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</si>
  <si>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</si>
  <si>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</si>
  <si>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</si>
  <si>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</si>
  <si>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</si>
  <si>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</si>
  <si>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</si>
  <si>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</si>
  <si>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</si>
  <si>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</si>
  <si>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</si>
  <si>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</si>
  <si>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</si>
  <si>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</si>
  <si>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</si>
  <si>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</si>
  <si>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</si>
  <si>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</si>
  <si>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</si>
  <si>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</si>
  <si>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</si>
  <si>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</si>
  <si>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</si>
  <si>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</si>
  <si>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</si>
  <si>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</si>
  <si>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</si>
  <si>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</si>
  <si>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</si>
  <si>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</si>
  <si>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</si>
  <si>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</si>
  <si>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</si>
  <si>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</si>
  <si>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</si>
  <si>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</si>
  <si>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</si>
  <si>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</si>
  <si>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</si>
  <si>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</si>
  <si>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</si>
  <si>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</si>
  <si>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</si>
  <si>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</si>
  <si>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</si>
  <si>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</si>
  <si>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</si>
  <si>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</si>
  <si>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</si>
  <si>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</si>
  <si>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</si>
  <si>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</si>
  <si>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</si>
  <si>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</si>
  <si>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</si>
  <si>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</si>
  <si>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</si>
  <si>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</si>
  <si>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</si>
  <si>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</si>
  <si>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</si>
  <si>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</si>
  <si>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</si>
  <si>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</si>
  <si>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</si>
  <si>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</si>
  <si>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</si>
  <si>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</si>
  <si>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</si>
  <si>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</si>
  <si>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</si>
  <si>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</si>
  <si>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</si>
  <si>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</si>
  <si>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</si>
  <si>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</si>
  <si>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</si>
  <si>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</si>
  <si>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</si>
  <si>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</si>
  <si>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</si>
  <si>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</si>
  <si>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</si>
  <si>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</si>
  <si>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</si>
  <si>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</si>
  <si>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</si>
  <si>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</si>
  <si>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</si>
  <si>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</si>
  <si>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</si>
  <si>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</si>
  <si>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</si>
  <si>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</si>
  <si>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</si>
  <si>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</si>
  <si>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</si>
  <si>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</si>
  <si>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</si>
  <si>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</si>
  <si>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</si>
  <si>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</si>
  <si>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</si>
  <si>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</si>
  <si>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</si>
  <si>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</si>
  <si>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</si>
  <si>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</si>
  <si>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</si>
  <si>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</si>
  <si>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</si>
  <si>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</si>
  <si>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</si>
  <si>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</si>
  <si>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</si>
  <si>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</si>
  <si>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</si>
  <si>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</si>
  <si>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</si>
  <si>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</si>
  <si>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</si>
  <si>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</si>
  <si>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</si>
  <si>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</si>
  <si>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</si>
  <si>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</si>
  <si>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</si>
  <si>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</si>
  <si>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</si>
  <si>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</si>
  <si>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</si>
  <si>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</si>
  <si>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</si>
  <si>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</si>
  <si>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</si>
  <si>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</si>
  <si>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</si>
  <si>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</si>
  <si>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</si>
  <si>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</si>
  <si>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</si>
  <si>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</si>
  <si>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</si>
  <si>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</si>
  <si>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</si>
  <si>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</si>
  <si>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</si>
  <si>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</si>
  <si>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</si>
  <si>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</si>
  <si>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</si>
  <si>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</si>
  <si>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</si>
  <si>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</si>
  <si>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</si>
  <si>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</si>
  <si>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</si>
  <si>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</si>
  <si>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</si>
  <si>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</si>
  <si>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</si>
  <si>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</si>
  <si>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</si>
  <si>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</si>
  <si>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</si>
  <si>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</si>
  <si>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</si>
  <si>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</si>
  <si>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</si>
  <si>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</si>
  <si>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</si>
  <si>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</si>
  <si>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</si>
  <si>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</si>
  <si>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</si>
  <si>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</si>
  <si>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</si>
  <si>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</si>
  <si>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</si>
  <si>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</si>
  <si>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</si>
  <si>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</si>
  <si>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</si>
  <si>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</si>
  <si>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</si>
  <si>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</si>
  <si>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</si>
  <si>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</si>
  <si>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</si>
  <si>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</si>
  <si>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</si>
  <si>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</si>
  <si>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</si>
  <si>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</si>
  <si>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</si>
  <si>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</si>
  <si>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</si>
  <si>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</si>
  <si>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</si>
  <si>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</si>
  <si>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</si>
  <si>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</si>
  <si>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</si>
  <si>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</si>
  <si>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</si>
  <si>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</si>
  <si>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</si>
  <si>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</si>
  <si>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</si>
  <si>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</si>
  <si>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</si>
  <si>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</si>
  <si>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</si>
  <si>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</si>
  <si>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</si>
  <si>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</si>
  <si>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</si>
  <si>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</si>
  <si>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</si>
  <si>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</si>
  <si>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</si>
  <si>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</si>
  <si>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</si>
  <si>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</si>
  <si>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</si>
  <si>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</si>
  <si>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</si>
  <si>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</si>
  <si>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</si>
  <si>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</si>
  <si>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</si>
  <si>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</si>
  <si>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</si>
  <si>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</si>
  <si>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</si>
  <si>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</si>
  <si>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</si>
  <si>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</si>
  <si>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</si>
  <si>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</si>
  <si>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</si>
  <si>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</si>
  <si>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</si>
  <si>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</si>
  <si>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</si>
  <si>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</si>
  <si>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</si>
  <si>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</si>
  <si>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</si>
  <si>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</si>
  <si>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</si>
  <si>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</si>
  <si>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</si>
  <si>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</si>
  <si>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</si>
  <si>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</si>
  <si>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</si>
  <si>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</si>
  <si>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</si>
  <si>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</si>
  <si>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</si>
  <si>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</si>
  <si>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</si>
  <si>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</si>
  <si>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</si>
  <si>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</si>
  <si>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</si>
  <si>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</si>
  <si>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</si>
  <si>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</si>
  <si>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</si>
  <si>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</si>
  <si>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</si>
  <si>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</si>
  <si>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</si>
  <si>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</si>
  <si>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</si>
  <si>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</si>
  <si>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</si>
  <si>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</si>
  <si>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</si>
  <si>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</si>
  <si>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</si>
  <si>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</si>
  <si>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</si>
  <si>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</si>
  <si>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</si>
  <si>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</si>
  <si>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</si>
  <si>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</si>
  <si>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</si>
  <si>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</si>
  <si>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</si>
  <si>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</si>
  <si>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</si>
  <si>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</si>
  <si>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</si>
  <si>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</si>
  <si>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</si>
  <si>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</si>
  <si>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</si>
  <si>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</si>
  <si>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</si>
  <si>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</si>
  <si>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</si>
  <si>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</si>
  <si>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</si>
  <si>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</si>
  <si>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</si>
  <si>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</si>
  <si>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</si>
  <si>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</si>
  <si>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</si>
  <si>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</si>
  <si>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</si>
  <si>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</si>
  <si>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</si>
  <si>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</si>
  <si>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</si>
  <si>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</si>
  <si>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</si>
  <si>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</si>
  <si>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</si>
  <si>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</si>
  <si>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</si>
  <si>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</si>
  <si>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</si>
  <si>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</si>
  <si>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</si>
  <si>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</si>
  <si>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</si>
  <si>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</si>
  <si>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</si>
  <si>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</si>
  <si>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</si>
  <si>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</si>
  <si>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</si>
  <si>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</si>
  <si>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</si>
  <si>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</si>
  <si>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</si>
  <si>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</si>
  <si>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</si>
  <si>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</si>
  <si>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</si>
  <si>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</si>
  <si>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</si>
  <si>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</si>
  <si>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</si>
  <si>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</si>
  <si>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</si>
  <si>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</si>
  <si>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</si>
  <si>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</si>
  <si>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</si>
  <si>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</si>
  <si>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</si>
  <si>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</si>
  <si>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</si>
  <si>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</si>
  <si>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</si>
  <si>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</si>
  <si>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</si>
  <si>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</si>
  <si>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</si>
  <si>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</si>
  <si>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</si>
  <si>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</si>
  <si>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</si>
  <si>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</si>
  <si>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</si>
  <si>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</si>
  <si>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</si>
  <si>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</si>
  <si>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</si>
  <si>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</si>
  <si>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</si>
  <si>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</si>
  <si>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</si>
  <si>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</si>
  <si>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</si>
  <si>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</si>
  <si>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</si>
  <si>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</si>
  <si>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</si>
  <si>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</si>
  <si>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</si>
  <si>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</si>
  <si>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</si>
  <si>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</si>
  <si>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</si>
  <si>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</si>
  <si>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</si>
  <si>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</si>
  <si>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</si>
  <si>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</si>
  <si>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</si>
  <si>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</si>
  <si>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</si>
  <si>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</si>
  <si>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</si>
  <si>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</si>
  <si>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</si>
  <si>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</si>
  <si>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</si>
  <si>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</si>
  <si>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</si>
  <si>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</si>
  <si>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</si>
  <si>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</si>
  <si>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</si>
  <si>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</si>
  <si>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</si>
  <si>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</si>
  <si>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</si>
  <si>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</si>
  <si>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</si>
  <si>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</si>
  <si>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</si>
  <si>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</si>
  <si>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</si>
  <si>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</si>
  <si>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</si>
  <si>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</si>
  <si>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</si>
  <si>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</si>
  <si>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</si>
  <si>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</si>
  <si>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</si>
  <si>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</si>
  <si>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</si>
  <si>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</si>
  <si>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</si>
  <si>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</si>
  <si>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</si>
  <si>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</si>
  <si>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</si>
  <si>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</si>
  <si>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</si>
  <si>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</si>
  <si>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</si>
  <si>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</si>
  <si>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</si>
  <si>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</si>
  <si>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</si>
  <si>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</si>
  <si>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</si>
  <si>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</si>
  <si>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</si>
  <si>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</si>
  <si>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</si>
  <si>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</si>
  <si>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</si>
  <si>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</si>
  <si>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</si>
  <si>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</si>
  <si>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</si>
  <si>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</si>
  <si>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</si>
  <si>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</si>
  <si>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</si>
  <si>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</si>
  <si>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</si>
  <si>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</si>
  <si>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</si>
  <si>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</si>
  <si>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</si>
  <si>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</si>
  <si>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</si>
  <si>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</si>
  <si>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</si>
  <si>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</si>
  <si>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</si>
  <si>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</si>
  <si>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</si>
  <si>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</si>
  <si>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</si>
  <si>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</si>
  <si>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</si>
  <si>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</si>
  <si>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</si>
  <si>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</si>
  <si>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</si>
  <si>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</si>
  <si>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</si>
  <si>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</si>
  <si>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</si>
  <si>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</si>
  <si>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</si>
  <si>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</si>
  <si>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</si>
  <si>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</si>
  <si>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</si>
  <si>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</si>
  <si>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</si>
  <si>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</si>
  <si>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</si>
  <si>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</si>
  <si>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</si>
  <si>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</si>
  <si>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</si>
  <si>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</si>
  <si>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</si>
  <si>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</si>
  <si>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</si>
  <si>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</si>
  <si>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</si>
  <si>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</si>
  <si>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</si>
  <si>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</si>
  <si>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</si>
  <si>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</si>
  <si>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</si>
  <si>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</si>
  <si>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</si>
  <si>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</si>
  <si>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</si>
  <si>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</si>
  <si>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</si>
  <si>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</si>
  <si>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</si>
  <si>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</si>
  <si>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</si>
  <si>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</si>
  <si>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</si>
  <si>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</si>
  <si>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</si>
  <si>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</si>
  <si>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</si>
  <si>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</si>
  <si>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</si>
  <si>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</si>
  <si>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</si>
  <si>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</si>
  <si>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</si>
  <si>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</si>
  <si>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</si>
  <si>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</si>
  <si>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</si>
  <si>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</si>
  <si>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</si>
  <si>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</si>
  <si>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</si>
  <si>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</si>
  <si>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</si>
  <si>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</si>
  <si>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</si>
  <si>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</si>
  <si>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</si>
  <si>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</si>
  <si>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</si>
  <si>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</si>
  <si>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</si>
  <si>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</si>
  <si>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</si>
  <si>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</si>
  <si>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</si>
  <si>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</si>
  <si>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</si>
  <si>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</si>
  <si>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</si>
  <si>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</si>
  <si>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</si>
  <si>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</si>
  <si>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</si>
  <si>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</si>
  <si>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</si>
  <si>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</si>
  <si>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</si>
  <si>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</si>
  <si>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</si>
  <si>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</si>
  <si>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</si>
  <si>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</si>
  <si>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</si>
  <si>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</si>
  <si>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</si>
  <si>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</si>
  <si>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</si>
  <si>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</si>
  <si>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</si>
  <si>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</si>
  <si>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</si>
  <si>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</si>
  <si>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</si>
  <si>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</si>
  <si>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</si>
  <si>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</si>
  <si>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</si>
  <si>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</si>
  <si>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</si>
  <si>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</si>
  <si>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</si>
  <si>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</si>
  <si>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</si>
  <si>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</si>
  <si>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</si>
  <si>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</si>
  <si>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</si>
  <si>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</si>
  <si>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</si>
  <si>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</si>
  <si>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</si>
  <si>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</si>
  <si>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</si>
  <si>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</si>
  <si>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</si>
  <si>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</si>
  <si>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</si>
  <si>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</si>
  <si>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</si>
  <si>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</si>
  <si>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</si>
  <si>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</si>
  <si>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</si>
  <si>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</si>
  <si>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</si>
  <si>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</si>
  <si>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</si>
  <si>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</si>
  <si>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</si>
  <si>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</si>
  <si>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</si>
  <si>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</si>
  <si>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</si>
  <si>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</si>
  <si>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</si>
  <si>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</si>
  <si>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</si>
  <si>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</si>
  <si>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</si>
  <si>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</si>
  <si>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</si>
  <si>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</si>
  <si>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</si>
  <si>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</si>
  <si>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</si>
  <si>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</si>
  <si>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</si>
  <si>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</si>
  <si>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</si>
  <si>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</si>
  <si>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</si>
  <si>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</si>
  <si>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</si>
  <si>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</si>
  <si>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</si>
  <si>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</si>
  <si>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</si>
  <si>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</si>
  <si>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</si>
  <si>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</si>
  <si>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</si>
  <si>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</si>
  <si>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</si>
  <si>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</si>
  <si>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</si>
  <si>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</si>
  <si>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</si>
  <si>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</si>
  <si>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</si>
  <si>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</si>
  <si>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</si>
  <si>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</si>
  <si>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</si>
  <si>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</si>
  <si>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</si>
  <si>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</si>
  <si>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</si>
  <si>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</si>
  <si>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</si>
  <si>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</si>
  <si>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</si>
  <si>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</si>
  <si>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</si>
  <si>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</si>
  <si>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</si>
  <si>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</si>
  <si>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</si>
  <si>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</si>
  <si>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</si>
  <si>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</si>
  <si>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</si>
  <si>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</si>
  <si>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</si>
  <si>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</si>
  <si>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</si>
  <si>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</si>
  <si>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</si>
  <si>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</si>
  <si>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</si>
  <si>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</si>
  <si>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</si>
  <si>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</si>
  <si>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</si>
  <si>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</si>
  <si>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</si>
  <si>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</si>
  <si>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</si>
  <si>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</si>
  <si>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</si>
  <si>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</si>
  <si>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</si>
  <si>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</si>
  <si>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</si>
  <si>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</si>
  <si>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</si>
  <si>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</si>
  <si>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</si>
  <si>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</si>
  <si>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</si>
  <si>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</si>
  <si>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</si>
  <si>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</si>
  <si>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</si>
  <si>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</si>
  <si>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</si>
  <si>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</si>
  <si>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</si>
  <si>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</si>
  <si>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</si>
  <si>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</si>
  <si>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</si>
  <si>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</si>
  <si>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</si>
  <si>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</si>
  <si>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</si>
  <si>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</si>
  <si>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</si>
  <si>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</si>
  <si>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</si>
  <si>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</si>
  <si>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</si>
  <si>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</si>
  <si>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</si>
  <si>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</si>
  <si>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</si>
  <si>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</si>
  <si>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</si>
  <si>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</si>
  <si>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</si>
  <si>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</si>
  <si>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</si>
  <si>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</si>
  <si>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</si>
  <si>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</si>
  <si>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</si>
  <si>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</si>
  <si>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</si>
  <si>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</si>
  <si>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</si>
  <si>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</si>
  <si>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</si>
  <si>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</si>
  <si>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</si>
  <si>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</si>
  <si>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</si>
  <si>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</si>
  <si>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</si>
  <si>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</si>
  <si>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</si>
  <si>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</si>
  <si>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</si>
  <si>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</si>
  <si>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</si>
  <si>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</si>
  <si>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</si>
  <si>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</si>
  <si>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</si>
  <si>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</si>
  <si>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</si>
  <si>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</si>
  <si>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</si>
  <si>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</si>
  <si>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</si>
  <si>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</si>
  <si>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</si>
  <si>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</si>
  <si>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</si>
  <si>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</si>
  <si>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</si>
  <si>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</si>
  <si>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</si>
  <si>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</si>
  <si>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</si>
  <si>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</si>
  <si>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</si>
  <si>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</si>
  <si>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</si>
  <si>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</si>
  <si>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</si>
  <si>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</si>
  <si>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</si>
  <si>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</si>
  <si>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</si>
  <si>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</si>
  <si>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</si>
  <si>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</si>
  <si>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</si>
  <si>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</si>
  <si>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</si>
  <si>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</si>
  <si>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</si>
  <si>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</si>
  <si>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</si>
  <si>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</si>
  <si>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</si>
  <si>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</si>
  <si>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</si>
  <si>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</si>
  <si>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</si>
  <si>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</si>
  <si>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</si>
  <si>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</si>
  <si>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</si>
  <si>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</si>
  <si>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</si>
  <si>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</si>
  <si>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</si>
  <si>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</si>
  <si>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</si>
  <si>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</si>
  <si>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</si>
  <si>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</si>
  <si>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</si>
  <si>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</si>
  <si>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</si>
  <si>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</si>
  <si>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</si>
  <si>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</si>
  <si>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</si>
  <si>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</si>
  <si>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</si>
  <si>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</si>
  <si>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</si>
  <si>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</si>
  <si>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</si>
  <si>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</si>
  <si>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</si>
  <si>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</si>
  <si>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</si>
  <si>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</si>
  <si>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</si>
  <si>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</si>
  <si>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</si>
  <si>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</si>
  <si>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</si>
  <si>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</si>
  <si>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</si>
  <si>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</si>
  <si>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</si>
  <si>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</si>
  <si>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</si>
  <si>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</si>
  <si>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</si>
  <si>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</si>
  <si>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</si>
  <si>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</si>
  <si>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</si>
  <si>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</si>
  <si>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</si>
  <si>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</si>
  <si>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</si>
  <si>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</si>
  <si>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</si>
  <si>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</si>
  <si>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</si>
  <si>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</si>
  <si>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</si>
  <si>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</si>
  <si>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</si>
  <si>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</si>
  <si>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</si>
  <si>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</si>
  <si>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</si>
  <si>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</si>
  <si>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</si>
  <si>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</si>
  <si>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</si>
  <si>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</si>
  <si>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</si>
  <si>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</si>
  <si>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</si>
  <si>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</si>
  <si>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</si>
  <si>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</si>
  <si>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</si>
  <si>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</si>
  <si>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</si>
  <si>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</si>
  <si>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</si>
  <si>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</si>
  <si>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</si>
  <si>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</si>
  <si>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</si>
  <si>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</si>
  <si>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</si>
  <si>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</si>
  <si>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</si>
  <si>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</si>
  <si>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</si>
  <si>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</si>
  <si>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</si>
  <si>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</si>
  <si>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</si>
  <si>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</si>
  <si>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</si>
  <si>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</si>
  <si>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</si>
  <si>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</si>
  <si>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</si>
  <si>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</si>
  <si>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</si>
  <si>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</si>
  <si>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</si>
  <si>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</si>
  <si>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</si>
  <si>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</si>
  <si>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</si>
  <si>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</si>
  <si>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</si>
  <si>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</si>
  <si>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</si>
  <si>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</si>
  <si>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</si>
  <si>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</si>
  <si>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</si>
  <si>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</si>
  <si>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</si>
  <si>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</si>
  <si>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</si>
  <si>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</si>
  <si>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</si>
  <si>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</si>
  <si>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</si>
  <si>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</si>
  <si>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</si>
  <si>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</si>
  <si>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</si>
  <si>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</si>
  <si>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</si>
  <si>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</si>
  <si>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</si>
  <si>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</si>
  <si>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</si>
  <si>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</si>
  <si>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</si>
  <si>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</si>
  <si>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</si>
  <si>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</si>
  <si>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</si>
  <si>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</si>
  <si>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</si>
  <si>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</si>
  <si>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</si>
  <si>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</si>
  <si>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</si>
  <si>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</si>
  <si>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</si>
  <si>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</si>
  <si>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</si>
  <si>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</si>
  <si>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</si>
  <si>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</si>
  <si>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</si>
  <si>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</si>
  <si>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</si>
  <si>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</si>
  <si>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</si>
  <si>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</si>
  <si>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</si>
  <si>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</si>
  <si>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</si>
  <si>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</si>
  <si>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</si>
  <si>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</si>
  <si>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</si>
  <si>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</si>
  <si>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</si>
  <si>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</si>
  <si>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</si>
  <si>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</si>
  <si>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</si>
  <si>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</si>
  <si>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</si>
  <si>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</si>
  <si>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</si>
  <si>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</si>
  <si>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</si>
  <si>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</si>
  <si>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</si>
  <si>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</si>
  <si>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</si>
  <si>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</si>
  <si>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</si>
  <si>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</si>
  <si>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</si>
  <si>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</si>
  <si>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</si>
  <si>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</si>
  <si>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</si>
  <si>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</si>
  <si>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</si>
  <si>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</si>
  <si>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</si>
  <si>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</si>
  <si>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</si>
  <si>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</si>
  <si>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</si>
  <si>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</si>
  <si>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</si>
  <si>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</si>
  <si>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</si>
  <si>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</si>
  <si>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</si>
  <si>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</si>
  <si>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</si>
  <si>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</si>
  <si>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</si>
  <si>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</si>
  <si>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</si>
  <si>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</si>
  <si>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</si>
  <si>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</si>
  <si>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</si>
  <si>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</si>
  <si>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</si>
  <si>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</si>
  <si>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</si>
  <si>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</si>
  <si>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</si>
  <si>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</si>
  <si>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</si>
  <si>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</si>
  <si>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</si>
  <si>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</si>
  <si>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</si>
  <si>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</si>
  <si>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</si>
  <si>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</si>
  <si>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</si>
  <si>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</si>
  <si>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</si>
  <si>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</si>
  <si>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</si>
  <si>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</si>
  <si>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</si>
  <si>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</si>
  <si>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</si>
  <si>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</si>
  <si>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</si>
  <si>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</si>
  <si>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</si>
  <si>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</si>
  <si>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</si>
  <si>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</si>
  <si>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</si>
  <si>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</si>
  <si>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</si>
  <si>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</si>
  <si>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</si>
  <si>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</si>
  <si>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</si>
  <si>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</si>
  <si>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</si>
  <si>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</si>
  <si>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</si>
  <si>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</si>
  <si>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</si>
  <si>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</si>
  <si>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</si>
  <si>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</si>
  <si>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</si>
  <si>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</si>
  <si>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</si>
  <si>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</si>
  <si>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</si>
  <si>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</si>
  <si>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</si>
  <si>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</si>
  <si>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</si>
  <si>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</si>
  <si>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</si>
  <si>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</si>
  <si>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</si>
  <si>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</si>
  <si>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</si>
  <si>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</si>
  <si>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</si>
  <si>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</si>
  <si>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</si>
  <si>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</si>
  <si>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</si>
  <si>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</si>
  <si>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</si>
  <si>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</si>
  <si>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</si>
  <si>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</si>
  <si>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</si>
  <si>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</si>
  <si>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</si>
  <si>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</si>
  <si>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</si>
  <si>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</si>
  <si>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</si>
  <si>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</si>
  <si>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</si>
  <si>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</si>
  <si>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</si>
  <si>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</si>
  <si>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</si>
  <si>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</si>
  <si>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</si>
  <si>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</si>
  <si>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</si>
  <si>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</si>
  <si>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</si>
  <si>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</si>
  <si>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</si>
  <si>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</si>
  <si>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</si>
  <si>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</si>
  <si>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</si>
  <si>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</si>
  <si>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</si>
  <si>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</si>
  <si>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</si>
  <si>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</si>
  <si>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</si>
  <si>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</si>
  <si>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</si>
  <si>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</si>
  <si>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</si>
  <si>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</si>
  <si>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</si>
  <si>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</si>
  <si>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</si>
  <si>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</si>
  <si>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</si>
  <si>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</si>
  <si>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</si>
  <si>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</si>
  <si>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</si>
  <si>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</si>
  <si>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</si>
  <si>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</si>
  <si>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</si>
  <si>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</si>
  <si>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</si>
  <si>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</si>
  <si>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</si>
  <si>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</si>
  <si>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</si>
  <si>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</si>
  <si>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</si>
  <si>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</si>
  <si>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</si>
  <si>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</si>
  <si>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</si>
  <si>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</si>
  <si>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</si>
  <si>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</si>
  <si>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</si>
  <si>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</si>
  <si>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</si>
  <si>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</si>
  <si>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</si>
  <si>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</si>
  <si>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</si>
  <si>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</si>
  <si>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</si>
  <si>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</si>
  <si>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</si>
  <si>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</si>
  <si>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</si>
  <si>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</si>
  <si>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</si>
  <si>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</si>
  <si>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</si>
  <si>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</si>
  <si>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</si>
  <si>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</si>
  <si>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</si>
  <si>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</si>
  <si>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</si>
  <si>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</si>
  <si>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</si>
  <si>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</si>
  <si>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</si>
  <si>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</si>
  <si>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</si>
  <si>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</si>
  <si>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</si>
  <si>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</si>
  <si>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</si>
  <si>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</si>
  <si>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</si>
  <si>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</si>
  <si>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</si>
  <si>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</si>
  <si>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</si>
  <si>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</si>
  <si>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</si>
  <si>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</si>
  <si>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</si>
  <si>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</si>
  <si>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</si>
  <si>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</si>
  <si>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</si>
  <si>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</si>
  <si>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</si>
  <si>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</si>
  <si>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</si>
  <si>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</si>
  <si>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</si>
  <si>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</si>
  <si>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</si>
  <si>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</si>
  <si>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</si>
  <si>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</si>
  <si>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</si>
  <si>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</si>
  <si>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</si>
  <si>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</si>
  <si>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</si>
  <si>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</si>
  <si>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</si>
  <si>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</si>
  <si>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</si>
  <si>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</si>
  <si>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</si>
  <si>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</si>
  <si>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</si>
  <si>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</si>
  <si>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</si>
  <si>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</si>
  <si>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</si>
  <si>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</si>
  <si>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</si>
  <si>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</si>
  <si>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</si>
  <si>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</si>
  <si>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</si>
  <si>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</si>
  <si>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</si>
  <si>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</si>
  <si>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</si>
  <si>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</si>
  <si>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</si>
  <si>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</si>
  <si>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</si>
  <si>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</si>
  <si>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</si>
  <si>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</si>
  <si>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</si>
  <si>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</si>
  <si>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</si>
  <si>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</si>
  <si>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</si>
  <si>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</si>
  <si>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</si>
  <si>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</si>
  <si>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</si>
  <si>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</si>
  <si>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</si>
  <si>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</si>
  <si>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</si>
  <si>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</si>
  <si>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</si>
  <si>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</si>
  <si>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</si>
  <si>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</si>
  <si>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</si>
  <si>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</si>
  <si>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</si>
  <si>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</si>
  <si>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</si>
  <si>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</si>
  <si>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</si>
  <si>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</si>
  <si>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</si>
  <si>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</si>
  <si>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</si>
  <si>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</si>
  <si>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</si>
  <si>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</si>
  <si>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</si>
  <si>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</si>
  <si>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</si>
  <si>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</si>
  <si>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</si>
  <si>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</si>
  <si>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</si>
  <si>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</si>
  <si>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</si>
  <si>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</si>
  <si>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</si>
  <si>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</si>
  <si>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</si>
  <si>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</si>
  <si>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</si>
  <si>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</si>
  <si>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</si>
  <si>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</si>
  <si>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</si>
  <si>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</si>
  <si>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</si>
  <si>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</si>
  <si>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</si>
  <si>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</si>
  <si>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</si>
  <si>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</si>
  <si>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</si>
  <si>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</si>
  <si>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</si>
  <si>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</si>
  <si>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</si>
  <si>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</si>
  <si>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</si>
  <si>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</si>
  <si>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</si>
  <si>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</si>
  <si>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</si>
  <si>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</si>
  <si>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</si>
  <si>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</si>
  <si>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</si>
  <si>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</si>
  <si>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</si>
  <si>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</si>
  <si>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</si>
  <si>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</si>
  <si>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</si>
  <si>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</si>
  <si>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</si>
  <si>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</si>
  <si>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</si>
  <si>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</si>
  <si>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</si>
  <si>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</si>
  <si>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</si>
  <si>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</si>
  <si>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</si>
  <si>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</si>
  <si>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</si>
  <si>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</si>
  <si>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</si>
  <si>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</si>
  <si>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</si>
  <si>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</si>
  <si>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</si>
  <si>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</si>
  <si>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</si>
  <si>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</si>
  <si>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</si>
  <si>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</si>
  <si>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</si>
  <si>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</si>
  <si>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</si>
  <si>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</si>
  <si>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</si>
  <si>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</si>
  <si>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</si>
  <si>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</si>
  <si>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</si>
  <si>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</si>
  <si>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</si>
  <si>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</si>
  <si>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</si>
  <si>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</si>
  <si>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</si>
  <si>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</si>
  <si>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</si>
  <si>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</si>
  <si>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</si>
  <si>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</si>
  <si>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</si>
  <si>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</si>
  <si>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</si>
  <si>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</si>
  <si>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</si>
  <si>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</si>
  <si>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</si>
  <si>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</si>
  <si>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</si>
  <si>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</si>
  <si>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</si>
  <si>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</si>
  <si>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</si>
  <si>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</si>
  <si>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</si>
  <si>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</si>
  <si>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</si>
  <si>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</si>
  <si>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</si>
  <si>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</si>
  <si>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</si>
  <si>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</si>
  <si>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</si>
  <si>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</si>
  <si>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</si>
  <si>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</si>
  <si>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</si>
  <si>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</si>
  <si>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</si>
  <si>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</si>
  <si>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</si>
  <si>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</si>
  <si>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</si>
  <si>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</si>
  <si>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</si>
  <si>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</si>
  <si>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</si>
  <si>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</si>
  <si>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</si>
  <si>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</si>
  <si>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</si>
  <si>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</si>
  <si>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</si>
  <si>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</si>
  <si>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</si>
  <si>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</si>
  <si>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</si>
  <si>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</si>
  <si>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</si>
  <si>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</si>
  <si>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</si>
  <si>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</si>
  <si>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</si>
  <si>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</si>
  <si>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</si>
  <si>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</si>
  <si>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</si>
  <si>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</si>
  <si>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</si>
  <si>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</si>
  <si>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</si>
  <si>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</si>
  <si>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</si>
  <si>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</si>
  <si>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</si>
  <si>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</si>
  <si>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</si>
  <si>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</si>
  <si>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</si>
  <si>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</si>
  <si>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</si>
  <si>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</si>
  <si>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</si>
  <si>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</si>
  <si>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</si>
  <si>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</si>
  <si>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</si>
  <si>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</si>
  <si>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</si>
  <si>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</si>
  <si>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</si>
  <si>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</si>
  <si>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</si>
  <si>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</si>
  <si>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</si>
  <si>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</si>
  <si>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</si>
  <si>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</si>
  <si>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</si>
  <si>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</si>
  <si>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</si>
  <si>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</si>
  <si>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</si>
  <si>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</si>
  <si>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</si>
  <si>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</si>
  <si>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</si>
  <si>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</si>
  <si>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</si>
  <si>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</si>
  <si>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</si>
  <si>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</si>
  <si>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</si>
  <si>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</si>
  <si>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</si>
  <si>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</si>
  <si>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</si>
  <si>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</si>
  <si>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</si>
  <si>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</si>
  <si>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</si>
  <si>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</si>
  <si>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</si>
  <si>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</si>
  <si>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</si>
  <si>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</si>
  <si>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</si>
  <si>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</si>
  <si>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</si>
  <si>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</si>
  <si>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</si>
  <si>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</si>
  <si>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</si>
  <si>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</si>
  <si>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</si>
  <si>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</si>
  <si>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</si>
  <si>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</si>
  <si>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</si>
  <si>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</si>
  <si>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</si>
  <si>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</si>
  <si>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</si>
  <si>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</si>
  <si>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</si>
  <si>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</si>
  <si>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</si>
  <si>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</si>
  <si>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</si>
  <si>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</si>
  <si>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</si>
  <si>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</si>
  <si>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</si>
  <si>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</si>
  <si>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</si>
  <si>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</si>
  <si>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</si>
  <si>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</si>
  <si>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</si>
  <si>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</si>
  <si>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</si>
  <si>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</si>
  <si>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</si>
  <si>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</si>
  <si>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</si>
  <si>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</si>
  <si>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</si>
  <si>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</si>
  <si>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</si>
  <si>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</si>
  <si>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</si>
  <si>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</si>
  <si>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</si>
  <si>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</si>
  <si>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</si>
  <si>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</si>
  <si>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</si>
  <si>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</si>
  <si>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</si>
  <si>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</si>
  <si>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</si>
  <si>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</si>
  <si>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</si>
  <si>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</si>
  <si>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</si>
  <si>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</si>
  <si>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</si>
  <si>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</si>
  <si>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</si>
  <si>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</si>
  <si>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</si>
  <si>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</si>
  <si>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</si>
  <si>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</si>
  <si>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</si>
  <si>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</si>
  <si>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</si>
  <si>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</si>
  <si>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</si>
  <si>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</si>
  <si>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</si>
  <si>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</si>
  <si>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</si>
  <si>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</si>
  <si>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</si>
  <si>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</si>
  <si>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</si>
  <si>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</si>
  <si>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</si>
  <si>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</si>
  <si>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</si>
  <si>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</si>
  <si>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</si>
  <si>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</si>
  <si>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</si>
  <si>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</si>
  <si>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</si>
  <si>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</si>
  <si>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</si>
  <si>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</si>
  <si>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</si>
  <si>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</si>
  <si>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</si>
  <si>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</si>
  <si>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</si>
  <si>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</si>
  <si>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</si>
  <si>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</si>
  <si>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</si>
  <si>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</si>
  <si>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</si>
  <si>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</si>
  <si>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</si>
  <si>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</si>
  <si>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</si>
  <si>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</si>
  <si>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</si>
  <si>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</si>
  <si>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</si>
  <si>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</si>
  <si>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</si>
  <si>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</si>
  <si>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</si>
  <si>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</si>
  <si>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</si>
  <si>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</si>
  <si>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</si>
  <si>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</si>
  <si>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</si>
  <si>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</si>
  <si>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</si>
  <si>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</si>
  <si>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</si>
  <si>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</si>
  <si>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</si>
  <si>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</si>
  <si>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</si>
  <si>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</si>
  <si>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</si>
  <si>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</si>
  <si>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</si>
  <si>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</si>
  <si>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</si>
  <si>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</si>
  <si>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</si>
  <si>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</si>
  <si>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</si>
  <si>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</si>
  <si>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</si>
  <si>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</si>
  <si>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</si>
  <si>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</si>
  <si>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</si>
  <si>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</si>
  <si>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</si>
  <si>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</si>
  <si>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</si>
  <si>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</si>
  <si>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</si>
  <si>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</si>
  <si>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</si>
  <si>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</si>
  <si>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</si>
  <si>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</si>
  <si>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</si>
  <si>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</si>
  <si>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</si>
  <si>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</si>
  <si>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</si>
  <si>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</si>
  <si>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</si>
  <si>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</si>
  <si>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</si>
  <si>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</si>
  <si>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</si>
  <si>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</si>
  <si>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</si>
  <si>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</si>
  <si>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</si>
  <si>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</si>
  <si>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</si>
  <si>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</si>
  <si>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</si>
  <si>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</si>
  <si>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</si>
  <si>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</si>
  <si>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</si>
  <si>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</si>
  <si>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</si>
  <si>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</si>
  <si>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</si>
  <si>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</si>
  <si>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</si>
  <si>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</si>
  <si>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</si>
  <si>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</si>
  <si>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</si>
  <si>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</si>
  <si>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</si>
  <si>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</si>
  <si>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</si>
  <si>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</si>
  <si>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</si>
  <si>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</si>
  <si>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</si>
  <si>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</si>
  <si>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</si>
  <si>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</si>
  <si>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</si>
  <si>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</si>
  <si>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</si>
  <si>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</si>
  <si>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</si>
  <si>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</si>
  <si>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</si>
  <si>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</si>
  <si>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</si>
  <si>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</si>
  <si>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</si>
  <si>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</si>
  <si>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</si>
  <si>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</si>
  <si>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</si>
  <si>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</si>
  <si>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</si>
  <si>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</si>
  <si>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</si>
  <si>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</si>
  <si>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</si>
  <si>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</si>
  <si>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</si>
  <si>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</si>
  <si>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</si>
  <si>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</si>
  <si>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</si>
  <si>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</si>
  <si>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</si>
  <si>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</si>
  <si>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</si>
  <si>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</si>
  <si>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</si>
  <si>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</si>
  <si>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</si>
  <si>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</si>
  <si>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</si>
  <si>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</si>
  <si>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</si>
  <si>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</si>
  <si>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</si>
  <si>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</si>
  <si>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</si>
  <si>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</si>
  <si>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</si>
  <si>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</si>
  <si>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</si>
  <si>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</si>
  <si>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</si>
  <si>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</si>
  <si>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</si>
  <si>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</si>
  <si>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</si>
  <si>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</si>
  <si>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</si>
  <si>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</si>
  <si>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</si>
  <si>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</si>
  <si>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</si>
  <si>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</si>
  <si>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</si>
  <si>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</si>
  <si>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</si>
  <si>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</si>
  <si>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</si>
  <si>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</si>
  <si>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</si>
  <si>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</si>
  <si>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</si>
  <si>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</si>
  <si>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</si>
  <si>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</si>
  <si>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</si>
  <si>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</si>
  <si>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</si>
  <si>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</si>
  <si>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</si>
  <si>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</si>
  <si>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</si>
  <si>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</si>
  <si>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</si>
  <si>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</si>
  <si>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</si>
  <si>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</si>
  <si>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</si>
  <si>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</si>
  <si>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</si>
  <si>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</si>
  <si>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</si>
  <si>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</si>
  <si>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</si>
  <si>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</si>
  <si>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</si>
  <si>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</si>
  <si>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</si>
  <si>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</si>
  <si>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</si>
  <si>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</si>
  <si>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</si>
  <si>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</si>
  <si>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</si>
  <si>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</si>
  <si>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</si>
  <si>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</si>
  <si>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</si>
  <si>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</si>
  <si>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</si>
  <si>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</si>
  <si>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</si>
  <si>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</si>
  <si>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</si>
  <si>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</si>
  <si>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</si>
  <si>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</si>
  <si>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</si>
  <si>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</si>
  <si>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</si>
  <si>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</si>
  <si>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</si>
  <si>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</si>
  <si>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</si>
  <si>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</si>
  <si>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</si>
  <si>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</si>
  <si>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</si>
  <si>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</si>
  <si>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</si>
  <si>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</si>
  <si>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</si>
  <si>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</si>
  <si>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</si>
  <si>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</si>
  <si>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</si>
  <si>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</si>
  <si>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</si>
  <si>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</si>
  <si>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</si>
  <si>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</si>
  <si>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</si>
  <si>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</si>
  <si>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</si>
  <si>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</si>
  <si>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</si>
  <si>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</si>
  <si>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</si>
  <si>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</si>
  <si>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</si>
  <si>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</si>
  <si>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</si>
  <si>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</si>
  <si>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</si>
  <si>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</si>
  <si>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</si>
  <si>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</si>
  <si>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</si>
  <si>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</si>
  <si>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</si>
  <si>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</si>
  <si>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</si>
  <si>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</si>
  <si>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</si>
  <si>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</si>
  <si>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</si>
  <si>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</si>
  <si>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</si>
  <si>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</si>
  <si>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</si>
  <si>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</si>
  <si>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</si>
  <si>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</si>
  <si>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</si>
  <si>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</si>
  <si>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</si>
  <si>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</si>
  <si>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</si>
  <si>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</si>
  <si>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</si>
  <si>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</si>
  <si>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</si>
  <si>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</si>
  <si>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</si>
  <si>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</si>
  <si>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</si>
  <si>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</si>
  <si>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</si>
  <si>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</si>
  <si>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</si>
  <si>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</si>
  <si>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</si>
  <si>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</si>
  <si>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</si>
  <si>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</si>
  <si>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</si>
  <si>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</si>
  <si>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</si>
  <si>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</si>
  <si>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</si>
  <si>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</si>
  <si>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</si>
  <si>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</si>
  <si>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</si>
  <si>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</si>
  <si>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</si>
  <si>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</si>
  <si>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</si>
  <si>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</si>
  <si>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</si>
  <si>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</si>
  <si>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</si>
  <si>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</si>
  <si>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</si>
  <si>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</si>
  <si>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</si>
  <si>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</si>
  <si>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</si>
  <si>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</si>
  <si>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</si>
  <si>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</si>
  <si>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</si>
  <si>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</si>
  <si>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</si>
  <si>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</si>
  <si>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</si>
  <si>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</si>
  <si>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</si>
  <si>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</si>
  <si>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</si>
  <si>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</si>
  <si>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</si>
  <si>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</si>
  <si>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</si>
  <si>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</si>
  <si>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</si>
  <si>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</si>
  <si>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</si>
  <si>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</si>
  <si>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</si>
  <si>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</si>
  <si>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</si>
  <si>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</si>
  <si>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</si>
  <si>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</si>
  <si>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</si>
  <si>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</si>
  <si>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</si>
  <si>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</si>
  <si>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</si>
  <si>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</si>
  <si>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</si>
  <si>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</si>
  <si>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</si>
  <si>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</si>
  <si>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</si>
  <si>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</si>
  <si>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</si>
  <si>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</si>
  <si>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</si>
  <si>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</si>
  <si>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</si>
  <si>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</si>
  <si>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</si>
  <si>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</si>
  <si>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</si>
  <si>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</si>
  <si>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</si>
  <si>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</si>
  <si>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</si>
  <si>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</si>
  <si>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</si>
  <si>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</si>
  <si>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</si>
  <si>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</si>
  <si>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</si>
  <si>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</si>
  <si>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</si>
  <si>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</si>
  <si>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</si>
  <si>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</si>
  <si>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</si>
  <si>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</si>
  <si>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</si>
  <si>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</si>
  <si>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</si>
  <si>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</si>
  <si>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</si>
  <si>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</si>
  <si>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</si>
  <si>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</si>
  <si>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</si>
  <si>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</si>
  <si>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</si>
  <si>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</si>
  <si>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</si>
  <si>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</si>
  <si>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</si>
  <si>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</si>
  <si>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</si>
  <si>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</si>
  <si>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</si>
  <si>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</si>
  <si>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</si>
  <si>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</si>
  <si>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</si>
  <si>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</si>
  <si>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</si>
  <si>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</si>
  <si>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</si>
  <si>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</si>
  <si>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</si>
  <si>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</si>
  <si>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</si>
  <si>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</si>
  <si>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</si>
  <si>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</si>
  <si>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</si>
  <si>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</si>
  <si>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</si>
  <si>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</si>
  <si>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</si>
  <si>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</si>
  <si>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</si>
  <si>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</si>
  <si>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</si>
  <si>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</si>
  <si>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</si>
  <si>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</si>
  <si>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</si>
  <si>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</si>
  <si>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</si>
  <si>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</si>
  <si>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</si>
  <si>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</si>
  <si>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</si>
  <si>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</si>
  <si>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</si>
  <si>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</si>
  <si>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</si>
  <si>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</si>
  <si>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</si>
  <si>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</si>
  <si>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</si>
  <si>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</si>
  <si>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</si>
  <si>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</si>
  <si>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</si>
  <si>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</si>
  <si>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</si>
  <si>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</si>
  <si>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</si>
  <si>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</si>
  <si>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</si>
  <si>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</si>
  <si>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</si>
  <si>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</si>
  <si>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</si>
  <si>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</si>
  <si>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</si>
  <si>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</si>
  <si>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</si>
  <si>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</si>
  <si>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</si>
  <si>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</si>
  <si>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</si>
  <si>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</si>
  <si>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</si>
  <si>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</si>
  <si>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</si>
  <si>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</si>
  <si>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</si>
  <si>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</si>
  <si>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</si>
  <si>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</si>
  <si>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</si>
  <si>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</si>
  <si>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</si>
  <si>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</si>
  <si>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</si>
  <si>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</si>
  <si>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</si>
  <si>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</si>
  <si>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</si>
  <si>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</si>
  <si>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</si>
  <si>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</si>
  <si>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</si>
  <si>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</si>
  <si>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</si>
  <si>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</si>
  <si>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</si>
  <si>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</si>
  <si>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</si>
  <si>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</si>
  <si>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</si>
  <si>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</si>
  <si>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</si>
  <si>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</si>
  <si>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</si>
  <si>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</si>
  <si>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</si>
  <si>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</si>
  <si>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</si>
  <si>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</si>
  <si>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</si>
  <si>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</si>
  <si>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</si>
  <si>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</si>
  <si>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</si>
  <si>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</si>
  <si>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</si>
  <si>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</si>
  <si>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</si>
  <si>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</si>
  <si>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</si>
  <si>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</si>
  <si>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</si>
  <si>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</si>
  <si>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</si>
  <si>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</si>
  <si>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</si>
  <si>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</si>
  <si>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</si>
  <si>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</si>
  <si>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</si>
  <si>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</si>
  <si>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</si>
  <si>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</si>
  <si>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</si>
  <si>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</si>
  <si>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</si>
  <si>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</si>
  <si>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</si>
  <si>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</si>
  <si>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</si>
  <si>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</si>
  <si>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</si>
  <si>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</si>
  <si>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</si>
  <si>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</si>
  <si>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</si>
  <si>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</si>
  <si>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</si>
  <si>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</si>
  <si>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</si>
  <si>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</si>
  <si>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</si>
  <si>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</si>
  <si>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</si>
  <si>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</si>
  <si>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</si>
  <si>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</si>
  <si>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</si>
  <si>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</si>
  <si>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</si>
  <si>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</si>
  <si>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</si>
  <si>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</si>
  <si>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</si>
  <si>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</si>
  <si>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</si>
  <si>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</si>
  <si>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</si>
  <si>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</si>
  <si>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</si>
  <si>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</si>
  <si>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</si>
  <si>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</si>
  <si>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</si>
  <si>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</si>
  <si>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</si>
  <si>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</si>
  <si>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</si>
  <si>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</si>
  <si>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</si>
  <si>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</si>
  <si>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</si>
  <si>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</si>
  <si>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</si>
  <si>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</si>
  <si>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</si>
  <si>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</si>
  <si>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</si>
  <si>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</si>
  <si>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</si>
  <si>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</si>
  <si>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</si>
  <si>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</si>
  <si>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</si>
  <si>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</si>
  <si>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</si>
  <si>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</si>
  <si>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</si>
  <si>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</si>
  <si>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</si>
  <si>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</si>
  <si>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</si>
  <si>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</si>
  <si>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</si>
  <si>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</si>
  <si>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</si>
  <si>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</si>
  <si>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</si>
  <si>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</si>
  <si>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</si>
  <si>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</si>
  <si>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</si>
  <si>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</si>
  <si>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</si>
  <si>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</si>
  <si>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</si>
  <si>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</si>
  <si>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</si>
  <si>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</si>
  <si>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</si>
  <si>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</si>
  <si>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</si>
  <si>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</si>
  <si>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</si>
  <si>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</si>
  <si>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</si>
  <si>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</si>
  <si>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</si>
  <si>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</si>
  <si>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</si>
  <si>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</si>
  <si>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</si>
  <si>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</si>
  <si>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</si>
  <si>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</si>
  <si>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</si>
  <si>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</si>
  <si>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</si>
  <si>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</si>
  <si>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</si>
  <si>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</si>
  <si>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</si>
  <si>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</si>
  <si>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</si>
  <si>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</si>
  <si>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</si>
  <si>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</si>
  <si>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</si>
  <si>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</si>
  <si>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</si>
  <si>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</si>
  <si>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</si>
  <si>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</si>
  <si>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</si>
  <si>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</si>
  <si>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</si>
  <si>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</si>
  <si>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</si>
  <si>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</si>
  <si>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</si>
  <si>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</si>
  <si>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</si>
  <si>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</si>
  <si>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</si>
  <si>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</si>
  <si>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</si>
  <si>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</si>
  <si>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</si>
  <si>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</si>
  <si>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</si>
  <si>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</si>
  <si>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</si>
  <si>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</si>
  <si>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</si>
  <si>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</si>
  <si>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</si>
  <si>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</si>
  <si>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</si>
  <si>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</si>
  <si>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</si>
  <si>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</si>
  <si>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</si>
  <si>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</si>
  <si>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</si>
  <si>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</si>
  <si>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</si>
  <si>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</si>
  <si>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</si>
  <si>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</si>
  <si>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</si>
  <si>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</si>
  <si>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</si>
  <si>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</si>
  <si>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</si>
  <si>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</si>
  <si>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</si>
  <si>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</si>
  <si>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</si>
  <si>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</si>
  <si>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</si>
  <si>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</si>
  <si>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</si>
  <si>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</si>
  <si>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</si>
  <si>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</si>
  <si>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</si>
  <si>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</si>
  <si>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</si>
  <si>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</si>
  <si>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</si>
  <si>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</si>
  <si>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</si>
  <si>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</si>
  <si>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</si>
  <si>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</si>
  <si>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</si>
  <si>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</si>
  <si>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</si>
  <si>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</si>
  <si>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</si>
  <si>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</si>
  <si>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</si>
  <si>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</si>
  <si>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</si>
  <si>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</si>
  <si>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</si>
  <si>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</si>
  <si>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</si>
  <si>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</si>
  <si>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</si>
  <si>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</si>
  <si>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</si>
  <si>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</si>
  <si>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</si>
  <si>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</si>
  <si>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</si>
  <si>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</si>
  <si>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</si>
  <si>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</si>
  <si>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</si>
  <si>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</si>
  <si>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</si>
  <si>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</si>
  <si>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</si>
  <si>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</si>
  <si>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</si>
  <si>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</si>
  <si>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</si>
  <si>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</si>
  <si>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</si>
  <si>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</si>
  <si>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</si>
  <si>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</si>
  <si>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</si>
  <si>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</si>
  <si>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</si>
  <si>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</si>
  <si>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</si>
  <si>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</si>
  <si>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</si>
  <si>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</si>
  <si>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</si>
  <si>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</si>
  <si>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</si>
  <si>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</si>
  <si>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</si>
  <si>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</si>
  <si>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</si>
  <si>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</si>
  <si>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</si>
  <si>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</si>
  <si>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</si>
  <si>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</si>
  <si>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</si>
  <si>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</si>
  <si>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</si>
  <si>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</si>
  <si>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</si>
  <si>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</si>
  <si>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</si>
  <si>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</si>
  <si>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</si>
  <si>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</si>
  <si>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</si>
  <si>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</si>
  <si>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</si>
  <si>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</si>
  <si>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</si>
  <si>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</si>
  <si>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</si>
  <si>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</si>
  <si>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</si>
  <si>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</si>
  <si>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</si>
  <si>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</si>
  <si>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</si>
  <si>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</si>
  <si>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</si>
  <si>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</si>
  <si>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</si>
  <si>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</si>
  <si>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</si>
  <si>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</si>
  <si>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</si>
  <si>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</si>
  <si>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</si>
  <si>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</si>
  <si>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</si>
  <si>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</si>
  <si>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</si>
  <si>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</si>
  <si>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</si>
  <si>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</si>
  <si>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</si>
  <si>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</si>
  <si>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</si>
  <si>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</si>
  <si>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</si>
  <si>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</si>
  <si>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</si>
  <si>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</si>
  <si>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</si>
  <si>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</si>
  <si>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</si>
  <si>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</si>
  <si>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</si>
  <si>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</si>
  <si>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</si>
  <si>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</si>
  <si>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</si>
  <si>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</si>
  <si>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</si>
  <si>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</si>
  <si>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</si>
  <si>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</si>
  <si>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</si>
  <si>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</si>
  <si>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</si>
  <si>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</si>
  <si>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</si>
  <si>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</si>
  <si>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</si>
  <si>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</si>
  <si>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</si>
  <si>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</si>
  <si>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</si>
  <si>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</si>
  <si>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</si>
  <si>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</si>
  <si>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</si>
  <si>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</si>
  <si>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</si>
  <si>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</si>
  <si>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</si>
  <si>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</si>
  <si>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</si>
  <si>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</si>
  <si>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</si>
  <si>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</si>
  <si>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</si>
  <si>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</si>
  <si>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</si>
  <si>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</si>
  <si>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</si>
  <si>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</si>
  <si>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</si>
  <si>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</si>
  <si>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</si>
  <si>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</si>
  <si>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</si>
  <si>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</si>
  <si>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</si>
  <si>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</si>
  <si>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</si>
  <si>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</si>
  <si>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</si>
  <si>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</si>
  <si>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</si>
  <si>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</si>
  <si>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</si>
  <si>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</si>
  <si>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</si>
  <si>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</si>
  <si>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</si>
  <si>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</si>
  <si>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</si>
  <si>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</si>
  <si>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</si>
  <si>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</si>
  <si>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</si>
  <si>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</si>
  <si>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</si>
  <si>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</si>
  <si>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</si>
  <si>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</si>
  <si>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</si>
  <si>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</si>
  <si>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</si>
  <si>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</si>
  <si>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</si>
  <si>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</si>
  <si>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</si>
  <si>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</si>
  <si>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</si>
  <si>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</si>
  <si>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</si>
  <si>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</si>
  <si>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</si>
  <si>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</si>
  <si>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</si>
  <si>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</si>
  <si>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</si>
  <si>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</si>
  <si>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</si>
  <si>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</si>
  <si>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</si>
  <si>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</si>
  <si>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</si>
  <si>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</si>
  <si>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</si>
  <si>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</si>
  <si>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</si>
  <si>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</si>
  <si>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</si>
  <si>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</si>
  <si>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</si>
  <si>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</si>
  <si>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</si>
  <si>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</si>
  <si>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</si>
  <si>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</si>
  <si>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</si>
  <si>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</si>
  <si>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</si>
  <si>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</si>
  <si>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</si>
  <si>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</si>
  <si>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</si>
  <si>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</si>
  <si>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</si>
  <si>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</si>
  <si>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</si>
  <si>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</si>
  <si>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</si>
  <si>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</si>
  <si>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</si>
  <si>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</si>
  <si>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</si>
  <si>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</si>
  <si>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</si>
  <si>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</si>
  <si>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</si>
  <si>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</si>
  <si>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</si>
  <si>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</si>
  <si>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</si>
  <si>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</si>
  <si>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</si>
  <si>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</si>
  <si>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</si>
  <si>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</si>
  <si>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</si>
  <si>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</si>
  <si>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</si>
  <si>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</si>
  <si>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</si>
  <si>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</si>
  <si>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</si>
  <si>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</si>
  <si>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</si>
  <si>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</si>
  <si>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</si>
  <si>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</si>
  <si>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</si>
  <si>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</si>
  <si>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</si>
  <si>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</si>
  <si>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</si>
  <si>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</si>
  <si>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</si>
  <si>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</si>
  <si>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</si>
  <si>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</si>
  <si>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</si>
  <si>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</si>
  <si>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</si>
  <si>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</si>
  <si>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</si>
  <si>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</si>
  <si>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</si>
  <si>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</si>
  <si>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</si>
  <si>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</si>
  <si>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</si>
  <si>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</si>
  <si>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</si>
  <si>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</si>
  <si>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</si>
  <si>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</si>
  <si>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</si>
  <si>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</si>
  <si>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</si>
  <si>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</si>
  <si>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</si>
  <si>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</si>
  <si>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</si>
  <si>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</si>
  <si>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</si>
  <si>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</si>
  <si>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</si>
  <si>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</si>
  <si>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</si>
  <si>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</si>
  <si>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</si>
  <si>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</si>
  <si>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</si>
  <si>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</si>
  <si>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</si>
  <si>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</si>
  <si>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</si>
  <si>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</si>
  <si>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</si>
  <si>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</si>
  <si>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</si>
  <si>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</si>
  <si>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</si>
  <si>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</si>
  <si>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</si>
  <si>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</si>
  <si>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</si>
  <si>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</si>
  <si>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</si>
  <si>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</si>
  <si>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</si>
  <si>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</si>
  <si>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</si>
  <si>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</si>
  <si>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</si>
  <si>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</si>
  <si>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</si>
  <si>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</si>
  <si>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</si>
  <si>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</si>
  <si>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</si>
  <si>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</si>
  <si>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</si>
  <si>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</si>
  <si>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</si>
  <si>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</si>
  <si>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</si>
  <si>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</si>
  <si>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</si>
  <si>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</si>
  <si>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</si>
  <si>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</si>
  <si>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</si>
  <si>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</si>
  <si>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</si>
  <si>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</si>
  <si>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</si>
  <si>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</si>
  <si>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</si>
  <si>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</si>
  <si>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</si>
  <si>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</si>
  <si>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</si>
  <si>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</si>
  <si>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</si>
  <si>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</si>
  <si>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</si>
  <si>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</si>
  <si>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</si>
  <si>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</si>
  <si>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</si>
  <si>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</si>
  <si>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</si>
  <si>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</si>
  <si>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</si>
  <si>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</si>
  <si>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</si>
  <si>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</si>
  <si>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</si>
  <si>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</si>
  <si>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</si>
  <si>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</si>
  <si>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</si>
  <si>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</si>
  <si>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</si>
  <si>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</si>
  <si>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</si>
  <si>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</si>
  <si>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</si>
  <si>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</si>
  <si>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</si>
  <si>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</si>
  <si>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</si>
  <si>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</si>
  <si>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</si>
  <si>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</si>
  <si>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</si>
  <si>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</si>
  <si>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</si>
  <si>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</si>
  <si>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</si>
  <si>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</si>
  <si>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</si>
  <si>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</si>
  <si>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</si>
  <si>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</si>
  <si>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</si>
  <si>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</si>
  <si>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</si>
  <si>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</si>
  <si>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</si>
  <si>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</si>
  <si>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</si>
  <si>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</si>
  <si>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</si>
  <si>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</si>
  <si>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</si>
  <si>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</si>
  <si>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</si>
  <si>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</si>
  <si>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</si>
  <si>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</si>
  <si>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</si>
  <si>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</si>
  <si>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</si>
  <si>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</si>
  <si>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</si>
  <si>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</si>
  <si>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</si>
  <si>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</si>
  <si>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</si>
  <si>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</si>
  <si>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</si>
  <si>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</si>
  <si>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</si>
  <si>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</si>
  <si>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</si>
  <si>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</si>
  <si>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</si>
  <si>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</si>
  <si>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</si>
  <si>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</si>
  <si>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</si>
  <si>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</si>
  <si>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</si>
  <si>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</si>
  <si>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</si>
  <si>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</si>
  <si>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</si>
  <si>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</si>
  <si>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</si>
  <si>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</si>
  <si>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</si>
  <si>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</si>
  <si>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</si>
  <si>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</si>
  <si>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</si>
  <si>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</si>
  <si>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</si>
  <si>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</si>
  <si>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</si>
  <si>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</si>
  <si>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</si>
  <si>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</si>
  <si>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</si>
  <si>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</si>
  <si>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</si>
  <si>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</si>
  <si>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</si>
  <si>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</si>
  <si>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</si>
  <si>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</si>
  <si>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</si>
  <si>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</si>
  <si>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</si>
  <si>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</si>
  <si>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</si>
  <si>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</si>
  <si>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</si>
  <si>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</si>
  <si>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</si>
  <si>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</si>
  <si>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</si>
  <si>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</si>
  <si>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</si>
  <si>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</si>
  <si>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</si>
  <si>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</si>
  <si>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</si>
  <si>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</si>
  <si>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</si>
  <si>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</si>
  <si>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</si>
  <si>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</si>
  <si>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</si>
  <si>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</si>
  <si>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</si>
  <si>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</si>
  <si>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</si>
  <si>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</si>
  <si>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</si>
  <si>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</si>
  <si>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</si>
  <si>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</si>
  <si>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</si>
  <si>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</si>
  <si>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</si>
  <si>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</si>
  <si>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</si>
  <si>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</si>
  <si>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</si>
  <si>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</si>
  <si>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</si>
  <si>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</si>
  <si>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</si>
  <si>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</si>
  <si>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</si>
  <si>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</si>
  <si>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</si>
  <si>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</si>
  <si>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</si>
  <si>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</si>
  <si>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</si>
  <si>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</si>
  <si>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</si>
  <si>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</si>
  <si>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</si>
  <si>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</si>
  <si>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</si>
  <si>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</si>
  <si>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</si>
  <si>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</si>
  <si>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</si>
  <si>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</si>
  <si>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</si>
  <si>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</si>
  <si>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</si>
  <si>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</si>
  <si>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</si>
  <si>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</si>
  <si>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</si>
  <si>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</si>
  <si>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</si>
  <si>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</si>
  <si>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</si>
  <si>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</si>
  <si>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</si>
  <si>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</si>
  <si>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</si>
  <si>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</si>
  <si>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</si>
  <si>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</si>
  <si>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</si>
  <si>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</si>
  <si>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</si>
  <si>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</si>
  <si>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</si>
  <si>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</si>
  <si>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</si>
  <si>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</si>
  <si>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</si>
  <si>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</si>
  <si>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</si>
  <si>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</si>
  <si>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</si>
  <si>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</si>
  <si>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</si>
  <si>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</si>
  <si>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</si>
  <si>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</si>
  <si>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</si>
  <si>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</si>
  <si>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</si>
  <si>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</si>
  <si>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</si>
  <si>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</si>
  <si>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</si>
  <si>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</si>
  <si>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</si>
  <si>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</si>
  <si>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</si>
  <si>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</si>
  <si>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</si>
  <si>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</si>
  <si>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</si>
  <si>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</si>
  <si>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</si>
  <si>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</si>
  <si>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</si>
  <si>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</si>
  <si>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</si>
  <si>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</si>
  <si>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</si>
  <si>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</si>
  <si>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</si>
  <si>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</si>
  <si>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</si>
  <si>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</si>
  <si>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</si>
  <si>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</si>
  <si>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</si>
  <si>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</si>
  <si>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</si>
  <si>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</si>
  <si>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</si>
  <si>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</si>
  <si>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</si>
  <si>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</si>
  <si>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</si>
  <si>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</si>
  <si>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</si>
  <si>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</si>
  <si>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</si>
  <si>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</si>
  <si>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</si>
  <si>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</si>
  <si>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</si>
  <si>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</si>
  <si>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</si>
  <si>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</si>
  <si>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</si>
  <si>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</si>
  <si>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</si>
  <si>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</si>
  <si>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</si>
  <si>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</si>
  <si>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</si>
  <si>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</si>
  <si>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</si>
  <si>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</si>
  <si>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</si>
  <si>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</si>
  <si>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</si>
  <si>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</si>
  <si>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</si>
  <si>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</si>
  <si>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</si>
  <si>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</si>
  <si>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</si>
  <si>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</si>
  <si>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</si>
  <si>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</si>
  <si>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</si>
  <si>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</si>
  <si>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</si>
  <si>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</si>
  <si>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</si>
  <si>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</si>
  <si>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</si>
  <si>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</si>
  <si>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</si>
  <si>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</si>
  <si>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</si>
  <si>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</si>
  <si>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</si>
  <si>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</si>
  <si>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</si>
  <si>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</si>
  <si>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</si>
  <si>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</si>
  <si>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</si>
  <si>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</si>
  <si>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</si>
  <si>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</si>
  <si>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</si>
  <si>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</si>
  <si>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</si>
  <si>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</si>
  <si>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</si>
  <si>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</si>
  <si>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</si>
  <si>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</si>
  <si>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</si>
  <si>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</si>
  <si>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</si>
  <si>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</si>
  <si>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</si>
  <si>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</si>
  <si>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</si>
  <si>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</si>
  <si>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</si>
  <si>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</si>
  <si>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</si>
  <si>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</si>
  <si>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</si>
  <si>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</si>
  <si>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</si>
  <si>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</si>
  <si>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</si>
  <si>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</si>
  <si>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</si>
  <si>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</si>
  <si>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</si>
  <si>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</si>
  <si>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</si>
  <si>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</si>
  <si>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</si>
  <si>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</si>
  <si>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</si>
  <si>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</si>
  <si>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</si>
  <si>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</si>
  <si>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</si>
  <si>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</si>
  <si>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</si>
  <si>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</si>
  <si>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</si>
  <si>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</si>
  <si>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</si>
  <si>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</si>
  <si>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</si>
  <si>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</si>
  <si>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</si>
  <si>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</si>
  <si>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</si>
  <si>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</si>
  <si>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</si>
  <si>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</si>
  <si>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</si>
  <si>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</si>
  <si>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</si>
  <si>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</si>
  <si>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</si>
  <si>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</si>
  <si>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</si>
  <si>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</si>
  <si>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</si>
  <si>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</si>
  <si>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</si>
  <si>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</si>
  <si>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</si>
  <si>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</si>
  <si>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</si>
  <si>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</si>
  <si>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</si>
  <si>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</si>
  <si>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</si>
  <si>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</si>
  <si>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</si>
  <si>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</si>
  <si>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</si>
  <si>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</si>
  <si>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</si>
  <si>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</si>
  <si>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</si>
  <si>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</si>
  <si>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</si>
  <si>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</si>
  <si>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</si>
  <si>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</si>
  <si>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</si>
  <si>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</si>
  <si>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</si>
  <si>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</si>
  <si>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</si>
  <si>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</si>
  <si>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</si>
  <si>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</si>
  <si>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</si>
  <si>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</si>
  <si>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</si>
  <si>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</si>
  <si>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</si>
  <si>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</si>
  <si>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</si>
  <si>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</si>
  <si>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</si>
  <si>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</si>
  <si>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</si>
  <si>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</si>
  <si>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</si>
  <si>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</si>
  <si>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</si>
  <si>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</si>
  <si>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</si>
  <si>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</si>
  <si>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</si>
  <si>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</si>
  <si>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</si>
  <si>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</si>
  <si>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</si>
  <si>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</si>
  <si>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</si>
  <si>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</si>
  <si>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</si>
  <si>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</si>
  <si>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</si>
  <si>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</si>
  <si>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</si>
  <si>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</si>
  <si>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</si>
  <si>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</si>
  <si>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</si>
  <si>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</si>
  <si>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</si>
  <si>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</si>
  <si>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</si>
  <si>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</si>
  <si>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</si>
  <si>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</si>
  <si>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</si>
  <si>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</si>
  <si>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</si>
  <si>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</si>
  <si>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</si>
  <si>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</si>
  <si>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</si>
  <si>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</si>
  <si>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</si>
  <si>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</si>
  <si>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</si>
  <si>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</si>
  <si>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</si>
  <si>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</si>
  <si>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</si>
  <si>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</si>
  <si>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</si>
  <si>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</si>
  <si>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</si>
  <si>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</si>
  <si>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</si>
  <si>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</si>
  <si>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</si>
  <si>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</si>
  <si>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</si>
  <si>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</si>
  <si>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</si>
  <si>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</si>
  <si>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</si>
  <si>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</si>
  <si>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</si>
  <si>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</si>
  <si>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</si>
  <si>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</si>
  <si>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</si>
  <si>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</si>
  <si>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</si>
  <si>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</si>
  <si>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</si>
  <si>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</si>
  <si>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</si>
  <si>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</si>
  <si>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</si>
  <si>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</si>
  <si>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</si>
  <si>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</si>
  <si>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</si>
  <si>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</si>
  <si>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</si>
  <si>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</si>
  <si>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</si>
  <si>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</si>
  <si>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</si>
  <si>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</si>
  <si>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</si>
  <si>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</si>
  <si>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</si>
  <si>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</si>
  <si>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</si>
  <si>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</si>
  <si>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</si>
  <si>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</si>
  <si>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</si>
  <si>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</si>
  <si>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</si>
  <si>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</si>
  <si>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</si>
  <si>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</si>
  <si>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</si>
  <si>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</si>
  <si>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</si>
  <si>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</si>
  <si>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</si>
  <si>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</si>
  <si>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</si>
  <si>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</si>
  <si>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</si>
  <si>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</si>
  <si>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</si>
  <si>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</si>
  <si>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</si>
  <si>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</si>
  <si>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</si>
  <si>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</si>
  <si>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</si>
  <si>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</si>
  <si>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</si>
  <si>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</si>
  <si>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</si>
  <si>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</si>
  <si>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</si>
  <si>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</si>
  <si>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</si>
  <si>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</si>
  <si>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</si>
  <si>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</si>
  <si>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</si>
  <si>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</si>
  <si>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</si>
  <si>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</si>
  <si>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</si>
  <si>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</si>
  <si>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</si>
  <si>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</si>
  <si>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</si>
  <si>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</si>
  <si>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</si>
  <si>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</si>
  <si>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</si>
  <si>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</si>
  <si>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</si>
  <si>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</si>
  <si>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</si>
  <si>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</si>
  <si>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</si>
  <si>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</si>
  <si>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</si>
  <si>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</si>
  <si>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</si>
  <si>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</si>
  <si>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</si>
  <si>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</si>
  <si>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</si>
  <si>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</si>
  <si>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</si>
  <si>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</si>
  <si>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</si>
  <si>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</si>
  <si>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</si>
  <si>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</si>
  <si>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</si>
  <si>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</si>
  <si>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</si>
  <si>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</si>
  <si>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</si>
  <si>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</si>
  <si>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</si>
  <si>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</si>
  <si>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</si>
  <si>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</si>
  <si>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</si>
  <si>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</si>
  <si>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</si>
  <si>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</si>
  <si>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</si>
  <si>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</si>
  <si>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</si>
  <si>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</si>
  <si>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</si>
  <si>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</si>
  <si>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</si>
  <si>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</si>
  <si>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</si>
  <si>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</si>
  <si>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</si>
  <si>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</si>
  <si>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</si>
  <si>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</si>
  <si>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</si>
  <si>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</si>
  <si>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</si>
  <si>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</si>
  <si>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</si>
  <si>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</si>
  <si>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</si>
  <si>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</si>
  <si>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</si>
  <si>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</si>
  <si>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</si>
  <si>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</si>
  <si>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</si>
  <si>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</si>
  <si>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</si>
  <si>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</si>
  <si>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</si>
  <si>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</si>
  <si>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</si>
  <si>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</si>
  <si>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</si>
  <si>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</si>
  <si>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</si>
  <si>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</si>
  <si>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</si>
  <si>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</si>
  <si>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</si>
  <si>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</si>
  <si>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</si>
  <si>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</si>
  <si>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</si>
  <si>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</si>
  <si>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</si>
  <si>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</si>
  <si>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</si>
  <si>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</si>
  <si>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</si>
  <si>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</si>
  <si>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</si>
  <si>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</si>
  <si>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</si>
  <si>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</si>
  <si>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</si>
  <si>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</si>
  <si>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</si>
  <si>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</si>
  <si>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</si>
  <si>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</si>
  <si>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</si>
  <si>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</si>
  <si>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</si>
  <si>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</si>
  <si>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</si>
  <si>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</si>
  <si>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</si>
  <si>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</si>
  <si>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</si>
  <si>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</si>
  <si>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</si>
  <si>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</si>
  <si>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</si>
  <si>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</si>
  <si>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</si>
  <si>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</si>
  <si>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</si>
  <si>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</si>
  <si>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</si>
  <si>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</si>
  <si>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</si>
  <si>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</si>
  <si>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</si>
  <si>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</si>
  <si>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</si>
  <si>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</si>
  <si>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</si>
  <si>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</si>
  <si>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</si>
  <si>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</si>
  <si>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</si>
  <si>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</si>
  <si>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</si>
  <si>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</si>
  <si>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</si>
  <si>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</si>
  <si>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</si>
  <si>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</si>
  <si>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</si>
  <si>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</si>
  <si>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</si>
  <si>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</si>
  <si>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</si>
  <si>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</si>
  <si>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</si>
  <si>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</si>
  <si>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</si>
  <si>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</si>
  <si>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</si>
  <si>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</si>
  <si>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</si>
  <si>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</si>
  <si>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</si>
  <si>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</si>
  <si>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</si>
  <si>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</si>
  <si>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</si>
  <si>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</si>
  <si>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</si>
  <si>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</si>
  <si>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</si>
  <si>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</si>
  <si>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</si>
  <si>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</si>
  <si>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</si>
  <si>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</si>
  <si>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</si>
  <si>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</si>
  <si>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</si>
  <si>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</si>
  <si>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</si>
  <si>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</si>
  <si>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</si>
  <si>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</si>
  <si>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</si>
  <si>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</si>
  <si>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</si>
  <si>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</si>
  <si>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</si>
  <si>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</si>
  <si>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</si>
  <si>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</si>
  <si>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</si>
  <si>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</si>
  <si>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</si>
  <si>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</si>
  <si>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</si>
  <si>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</si>
  <si>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</si>
  <si>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</si>
  <si>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</si>
  <si>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</si>
  <si>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</si>
  <si>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</si>
  <si>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</si>
  <si>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</si>
  <si>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</si>
  <si>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</si>
  <si>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</si>
  <si>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</si>
  <si>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</si>
  <si>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</si>
  <si>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</si>
  <si>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</si>
  <si>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</si>
  <si>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</si>
  <si>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</si>
  <si>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</si>
  <si>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</si>
  <si>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</si>
  <si>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</si>
  <si>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</si>
  <si>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</si>
  <si>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</si>
  <si>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</si>
  <si>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</si>
  <si>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</si>
  <si>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</si>
  <si>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</si>
  <si>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</si>
  <si>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</si>
  <si>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</si>
  <si>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</si>
  <si>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</si>
  <si>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</si>
  <si>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</si>
  <si>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</si>
  <si>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</si>
  <si>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</si>
  <si>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</si>
  <si>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</si>
  <si>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</si>
  <si>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</si>
  <si>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</si>
  <si>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</si>
  <si>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</si>
  <si>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</si>
  <si>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</si>
  <si>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</si>
  <si>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</si>
  <si>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</si>
  <si>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</si>
  <si>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</si>
  <si>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</si>
  <si>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</si>
  <si>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</si>
  <si>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</si>
  <si>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</si>
  <si>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</si>
  <si>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</si>
  <si>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</si>
  <si>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</si>
  <si>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</si>
  <si>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</si>
  <si>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</si>
  <si>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</si>
  <si>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</si>
  <si>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</si>
  <si>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</si>
  <si>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</si>
  <si>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</si>
  <si>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</si>
  <si>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</si>
  <si>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</si>
  <si>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</si>
  <si>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</si>
  <si>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</si>
  <si>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</si>
  <si>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</si>
  <si>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</si>
  <si>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</si>
  <si>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</si>
  <si>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</si>
  <si>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</si>
  <si>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</si>
  <si>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</si>
  <si>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</si>
  <si>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</si>
  <si>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</si>
  <si>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</si>
  <si>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</si>
  <si>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</si>
  <si>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</si>
  <si>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</si>
  <si>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</si>
  <si>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</si>
  <si>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</si>
  <si>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</si>
  <si>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</si>
  <si>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</si>
  <si>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</si>
  <si>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</si>
  <si>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</si>
  <si>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</si>
  <si>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</si>
  <si>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</si>
  <si>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</si>
  <si>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</si>
  <si>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</si>
  <si>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</si>
  <si>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</si>
  <si>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</si>
  <si>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</si>
  <si>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</si>
  <si>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</si>
  <si>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</si>
  <si>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</si>
  <si>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</si>
  <si>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</si>
  <si>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</si>
  <si>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</si>
  <si>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</si>
  <si>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</si>
  <si>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</si>
  <si>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</si>
  <si>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</si>
  <si>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</si>
  <si>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</si>
  <si>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</si>
  <si>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</si>
  <si>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</si>
  <si>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</si>
  <si>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</si>
  <si>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</si>
  <si>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</si>
  <si>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</si>
  <si>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</si>
  <si>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</si>
  <si>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</si>
  <si>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</si>
  <si>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</si>
  <si>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</si>
  <si>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</si>
  <si>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</si>
  <si>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</si>
  <si>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</si>
  <si>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</si>
  <si>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</si>
  <si>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</si>
  <si>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</si>
  <si>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</si>
  <si>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</si>
  <si>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</si>
  <si>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</si>
  <si>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</si>
  <si>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</si>
  <si>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</si>
  <si>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</si>
  <si>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</si>
  <si>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</si>
  <si>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</si>
  <si>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</si>
  <si>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</si>
  <si>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</si>
  <si>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</si>
  <si>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</si>
  <si>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</si>
  <si>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</si>
  <si>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</si>
  <si>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</si>
  <si>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</si>
  <si>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</si>
  <si>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</si>
  <si>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</si>
  <si>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</si>
  <si>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</si>
  <si>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</si>
  <si>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</si>
  <si>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</si>
  <si>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</si>
  <si>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</si>
  <si>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</si>
  <si>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</si>
  <si>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</si>
  <si>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</si>
  <si>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</si>
  <si>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</si>
  <si>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</si>
  <si>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</si>
  <si>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</si>
  <si>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</si>
  <si>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</si>
  <si>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</si>
  <si>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</si>
  <si>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</si>
  <si>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</si>
  <si>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</si>
  <si>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</si>
  <si>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</si>
  <si>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</si>
  <si>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</si>
  <si>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</si>
  <si>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</si>
  <si>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</si>
  <si>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</si>
  <si>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</si>
  <si>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</si>
  <si>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</si>
  <si>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</si>
  <si>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</si>
  <si>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</si>
  <si>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</si>
  <si>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</si>
  <si>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</si>
  <si>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</si>
  <si>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</si>
  <si>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</si>
  <si>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</si>
  <si>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</si>
  <si>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</si>
  <si>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</si>
  <si>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</si>
  <si>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</si>
  <si>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</si>
  <si>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</si>
  <si>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</si>
  <si>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</si>
  <si>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</si>
  <si>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</si>
  <si>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</si>
  <si>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</si>
  <si>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</si>
  <si>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</si>
  <si>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</si>
  <si>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</si>
  <si>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</si>
  <si>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</si>
  <si>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</si>
  <si>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</si>
  <si>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</si>
  <si>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</si>
  <si>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</si>
  <si>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</si>
  <si>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</si>
  <si>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</si>
  <si>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</si>
  <si>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</si>
  <si>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</si>
  <si>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</si>
  <si>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</si>
  <si>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</si>
  <si>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</si>
  <si>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</si>
  <si>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</si>
  <si>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</si>
  <si>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</si>
  <si>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</si>
  <si>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</si>
  <si>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</si>
  <si>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</si>
  <si>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</si>
  <si>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</si>
  <si>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</si>
  <si>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</si>
  <si>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</si>
  <si>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</si>
  <si>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</si>
  <si>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</si>
  <si>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</si>
  <si>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</si>
  <si>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</si>
  <si>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</si>
  <si>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</si>
  <si>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</si>
  <si>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</si>
  <si>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</si>
  <si>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</si>
  <si>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</si>
  <si>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</si>
  <si>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</si>
  <si>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</si>
  <si>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</si>
  <si>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</si>
  <si>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</si>
  <si>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</si>
  <si>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</si>
  <si>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</si>
  <si>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</si>
  <si>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</si>
  <si>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</si>
  <si>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</si>
  <si>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</si>
  <si>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</si>
  <si>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</si>
  <si>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</si>
  <si>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</si>
  <si>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</si>
  <si>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</si>
  <si>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</si>
  <si>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</si>
  <si>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</si>
  <si>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</si>
  <si>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</si>
  <si>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</si>
  <si>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</si>
  <si>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</si>
  <si>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</si>
  <si>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</si>
  <si>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</si>
  <si>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</si>
  <si>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</si>
  <si>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</si>
  <si>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</si>
  <si>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</si>
  <si>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</si>
  <si>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</si>
  <si>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</si>
  <si>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</si>
  <si>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</si>
  <si>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</si>
  <si>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</si>
  <si>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</si>
  <si>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</si>
  <si>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</si>
  <si>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</si>
  <si>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</si>
  <si>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</si>
  <si>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</si>
  <si>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</si>
  <si>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</si>
  <si>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</si>
  <si>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</si>
  <si>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</si>
  <si>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</si>
  <si>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</si>
  <si>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</si>
  <si>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</si>
  <si>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</si>
  <si>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</si>
  <si>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</si>
  <si>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</si>
  <si>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</si>
  <si>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</si>
  <si>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</si>
  <si>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</si>
  <si>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</si>
  <si>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</si>
  <si>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</si>
  <si>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</si>
  <si>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</si>
  <si>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</si>
  <si>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</si>
  <si>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</si>
  <si>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</si>
  <si>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</si>
  <si>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</si>
  <si>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</si>
  <si>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</si>
  <si>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</si>
  <si>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</si>
  <si>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</si>
  <si>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</si>
  <si>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</si>
  <si>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</si>
  <si>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</si>
  <si>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</si>
  <si>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</si>
  <si>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</si>
  <si>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</si>
  <si>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</si>
  <si>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</si>
  <si>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</si>
  <si>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</si>
  <si>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</si>
  <si>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</si>
  <si>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</si>
  <si>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</si>
  <si>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</si>
  <si>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</si>
  <si>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</si>
  <si>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</si>
  <si>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</si>
  <si>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</si>
  <si>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</si>
  <si>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</si>
  <si>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</si>
  <si>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</si>
  <si>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</si>
  <si>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</si>
  <si>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</si>
  <si>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</si>
  <si>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</si>
  <si>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</si>
  <si>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</si>
  <si>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</si>
  <si>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</si>
  <si>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</si>
  <si>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</si>
  <si>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</si>
  <si>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</si>
  <si>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</si>
  <si>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</si>
  <si>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</si>
  <si>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</si>
  <si>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</si>
  <si>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</si>
  <si>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</si>
  <si>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</si>
  <si>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</si>
  <si>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</si>
  <si>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</si>
  <si>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</si>
  <si>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</si>
  <si>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</si>
  <si>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</si>
  <si>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</si>
  <si>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</si>
  <si>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</si>
  <si>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</si>
  <si>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</si>
  <si>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</si>
  <si>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</si>
  <si>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</si>
  <si>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</si>
  <si>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</si>
  <si>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</si>
  <si>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</si>
  <si>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</si>
  <si>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</si>
  <si>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</si>
  <si>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</si>
  <si>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</si>
  <si>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</si>
  <si>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</si>
  <si>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</si>
  <si>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</si>
  <si>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</si>
  <si>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</si>
  <si>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</si>
  <si>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</si>
  <si>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</si>
  <si>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</si>
  <si>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</si>
  <si>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</si>
  <si>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</si>
  <si>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</si>
  <si>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</si>
  <si>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</si>
  <si>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</si>
  <si>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</si>
  <si>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</si>
  <si>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</si>
  <si>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</si>
  <si>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</si>
  <si>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</si>
  <si>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</si>
  <si>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</si>
  <si>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</si>
  <si>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</si>
  <si>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</si>
  <si>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</si>
  <si>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</si>
  <si>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</si>
  <si>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</si>
  <si>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</si>
  <si>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</si>
  <si>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</si>
  <si>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</si>
  <si>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</si>
  <si>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</si>
  <si>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</si>
  <si>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</si>
  <si>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</si>
  <si>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</si>
  <si>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</si>
  <si>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</si>
  <si>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</si>
  <si>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</si>
  <si>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</si>
  <si>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</si>
  <si>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</si>
  <si>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</si>
  <si>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</si>
  <si>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</si>
  <si>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</si>
  <si>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</si>
  <si>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</si>
  <si>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</si>
  <si>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</si>
  <si>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</si>
  <si>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</si>
  <si>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</si>
  <si>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</si>
  <si>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</si>
  <si>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</si>
  <si>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</si>
  <si>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</si>
  <si>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</si>
  <si>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</si>
  <si>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</si>
  <si>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</si>
  <si>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</si>
  <si>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</si>
  <si>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</si>
  <si>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</si>
  <si>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</si>
  <si>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</si>
  <si>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</si>
  <si>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</si>
  <si>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</si>
  <si>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</si>
  <si>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</si>
  <si>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</si>
  <si>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</si>
  <si>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</si>
  <si>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</si>
  <si>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</si>
  <si>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</si>
  <si>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</si>
  <si>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</si>
  <si>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</si>
  <si>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</si>
  <si>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</si>
  <si>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</si>
  <si>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</si>
  <si>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</si>
  <si>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</si>
  <si>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</si>
  <si>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</si>
  <si>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</si>
  <si>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</si>
  <si>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</si>
  <si>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</si>
  <si>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</si>
  <si>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</si>
  <si>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</si>
  <si>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</si>
  <si>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</si>
  <si>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</si>
  <si>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</si>
  <si>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</si>
  <si>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</si>
  <si>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</si>
  <si>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</si>
  <si>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</si>
  <si>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</si>
  <si>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</si>
  <si>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</si>
  <si>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</si>
  <si>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</si>
  <si>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</si>
  <si>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</si>
  <si>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</si>
  <si>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</si>
  <si>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</si>
  <si>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</si>
  <si>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</si>
  <si>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</si>
  <si>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</si>
  <si>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</si>
  <si>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</si>
  <si>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</si>
  <si>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</si>
  <si>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</si>
  <si>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</si>
  <si>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</si>
  <si>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</si>
  <si>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</si>
  <si>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</si>
  <si>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</si>
  <si>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</si>
  <si>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</si>
  <si>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</si>
  <si>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</si>
  <si>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</si>
  <si>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</si>
  <si>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</si>
  <si>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</si>
  <si>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</si>
  <si>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</si>
  <si>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</si>
  <si>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</si>
  <si>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</si>
  <si>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</si>
  <si>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</si>
  <si>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</si>
  <si>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</si>
  <si>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</si>
  <si>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</si>
  <si>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</si>
  <si>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</si>
  <si>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</si>
  <si>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</si>
  <si>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</si>
  <si>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</si>
  <si>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</si>
  <si>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</si>
  <si>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</si>
  <si>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</si>
  <si>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</si>
  <si>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</si>
  <si>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</si>
  <si>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</si>
  <si>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</si>
  <si>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</si>
  <si>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</si>
  <si>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</si>
  <si>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</si>
  <si>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</si>
  <si>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</si>
  <si>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</si>
  <si>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</si>
  <si>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</si>
  <si>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</si>
  <si>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</si>
  <si>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</si>
  <si>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</si>
  <si>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</si>
  <si>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</si>
  <si>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</si>
  <si>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</si>
  <si>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</si>
  <si>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</si>
  <si>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</si>
  <si>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</si>
  <si>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</si>
  <si>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</si>
  <si>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</si>
  <si>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</si>
  <si>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</si>
  <si>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</si>
  <si>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</si>
  <si>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</si>
  <si>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</si>
  <si>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</si>
  <si>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</si>
  <si>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</si>
  <si>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</si>
  <si>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</si>
  <si>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</si>
  <si>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</si>
  <si>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</si>
  <si>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</si>
  <si>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</si>
  <si>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</si>
  <si>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</si>
  <si>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</si>
  <si>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</si>
  <si>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</si>
  <si>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</si>
  <si>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</si>
  <si>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</si>
  <si>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</si>
  <si>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</si>
  <si>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</si>
  <si>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</si>
  <si>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</si>
  <si>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</si>
  <si>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</si>
  <si>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</si>
  <si>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</si>
  <si>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</si>
  <si>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</si>
  <si>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</si>
  <si>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</si>
  <si>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</si>
  <si>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</si>
  <si>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</si>
  <si>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</si>
  <si>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</si>
  <si>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</si>
  <si>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</si>
  <si>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</si>
  <si>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</si>
  <si>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</si>
  <si>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</si>
  <si>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</si>
  <si>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</si>
  <si>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</si>
  <si>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</si>
  <si>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</si>
  <si>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</si>
  <si>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</si>
  <si>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</si>
  <si>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</si>
  <si>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</si>
  <si>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</si>
  <si>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</si>
  <si>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</si>
  <si>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</si>
  <si>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</si>
  <si>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</si>
  <si>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</si>
  <si>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</si>
  <si>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</si>
  <si>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</si>
  <si>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</si>
  <si>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</si>
  <si>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</si>
  <si>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</si>
  <si>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</si>
  <si>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</si>
  <si>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</si>
  <si>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</si>
  <si>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</si>
  <si>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</si>
  <si>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</si>
  <si>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</si>
  <si>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</si>
  <si>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</si>
  <si>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</si>
  <si>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</si>
  <si>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</si>
  <si>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</si>
  <si>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</si>
  <si>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</si>
  <si>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</si>
  <si>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</si>
  <si>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</si>
  <si>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</si>
  <si>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</si>
  <si>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</si>
  <si>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</si>
  <si>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</si>
  <si>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</si>
  <si>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</si>
  <si>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</si>
  <si>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</si>
  <si>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</si>
  <si>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</si>
  <si>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</si>
  <si>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</si>
  <si>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</si>
  <si>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</si>
  <si>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</si>
  <si>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</si>
  <si>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</si>
  <si>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</si>
  <si>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</si>
  <si>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</si>
  <si>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</si>
  <si>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</si>
  <si>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</si>
  <si>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</si>
  <si>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</si>
  <si>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</si>
  <si>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</si>
  <si>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</si>
  <si>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</si>
  <si>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</si>
  <si>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</si>
  <si>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</si>
  <si>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</si>
  <si>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</si>
  <si>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</si>
  <si>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</si>
  <si>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</si>
  <si>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</si>
  <si>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</si>
  <si>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</si>
  <si>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</si>
  <si>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</si>
  <si>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</si>
  <si>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</si>
  <si>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</si>
  <si>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</si>
  <si>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</si>
  <si>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</si>
  <si>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</si>
  <si>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</si>
  <si>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</si>
  <si>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</si>
  <si>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</si>
  <si>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</si>
  <si>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</si>
  <si>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</si>
  <si>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</si>
  <si>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</si>
  <si>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</si>
  <si>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</si>
  <si>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</si>
  <si>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</si>
  <si>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</si>
  <si>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</si>
  <si>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</si>
  <si>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</si>
  <si>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</si>
  <si>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</si>
  <si>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</si>
  <si>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</si>
  <si>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</si>
  <si>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</si>
  <si>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</si>
  <si>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</si>
  <si>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</si>
  <si>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</si>
  <si>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</si>
  <si>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</si>
  <si>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</si>
  <si>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</si>
  <si>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</si>
  <si>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</si>
  <si>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</si>
  <si>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</si>
  <si>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</si>
  <si>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</si>
  <si>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</si>
  <si>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</si>
  <si>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</si>
  <si>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</si>
  <si>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</si>
  <si>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</si>
  <si>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</si>
  <si>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</si>
  <si>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</si>
  <si>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</si>
  <si>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</si>
  <si>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</si>
  <si>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</si>
  <si>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</si>
  <si>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</si>
  <si>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</si>
  <si>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</si>
  <si>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</si>
  <si>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</si>
  <si>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</si>
  <si>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</si>
  <si>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</si>
  <si>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</si>
  <si>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</si>
  <si>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</si>
  <si>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</si>
  <si>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</si>
  <si>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</si>
  <si>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</si>
  <si>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</si>
  <si>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</si>
  <si>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</si>
  <si>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</si>
  <si>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</si>
  <si>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</si>
  <si>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</si>
  <si>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</si>
  <si>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</si>
  <si>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</si>
  <si>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</si>
  <si>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</si>
  <si>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</si>
  <si>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</si>
  <si>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</si>
  <si>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</si>
  <si>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</si>
  <si>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</si>
  <si>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</si>
  <si>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</si>
  <si>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</si>
  <si>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</si>
  <si>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</si>
  <si>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</si>
  <si>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</si>
  <si>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</si>
  <si>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</si>
  <si>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</si>
  <si>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</si>
  <si>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</si>
  <si>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</si>
  <si>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</si>
  <si>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</si>
  <si>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</si>
  <si>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</si>
  <si>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</si>
  <si>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</si>
  <si>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</si>
  <si>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</si>
  <si>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</si>
  <si>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</si>
  <si>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</si>
  <si>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</si>
  <si>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</si>
  <si>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</si>
  <si>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</si>
  <si>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</si>
  <si>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</si>
  <si>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</si>
  <si>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</si>
  <si>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</si>
  <si>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</si>
  <si>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</si>
  <si>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</si>
  <si>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</si>
  <si>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</si>
  <si>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</si>
  <si>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</si>
  <si>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</si>
  <si>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</si>
  <si>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</si>
  <si>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</si>
  <si>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</si>
  <si>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</si>
  <si>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</si>
  <si>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</si>
  <si>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</si>
  <si>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</si>
  <si>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</si>
  <si>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</si>
  <si>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</si>
  <si>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</si>
  <si>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</si>
  <si>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</si>
  <si>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</si>
  <si>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</si>
  <si>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</si>
  <si>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</si>
  <si>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</si>
  <si>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</si>
  <si>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</si>
  <si>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</si>
  <si>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</si>
  <si>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</si>
  <si>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</si>
  <si>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</si>
  <si>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</si>
  <si>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</si>
  <si>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</si>
  <si>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</si>
  <si>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</si>
  <si>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</si>
  <si>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</si>
  <si>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</si>
  <si>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</si>
  <si>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</si>
  <si>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</si>
  <si>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</si>
  <si>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</si>
  <si>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</si>
  <si>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</si>
  <si>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</si>
  <si>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</si>
  <si>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</si>
  <si>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</si>
  <si>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</si>
  <si>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</si>
  <si>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</si>
  <si>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</si>
  <si>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</si>
  <si>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</si>
  <si>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</si>
  <si>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</si>
  <si>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</si>
  <si>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</si>
  <si>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</si>
  <si>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</si>
  <si>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</si>
  <si>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</si>
  <si>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</si>
  <si>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</si>
  <si>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</si>
  <si>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</si>
  <si>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</si>
  <si>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</si>
  <si>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</si>
  <si>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</si>
  <si>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</si>
  <si>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</si>
  <si>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</si>
  <si>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</si>
  <si>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</si>
  <si>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</si>
  <si>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</si>
  <si>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</si>
  <si>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</si>
  <si>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</si>
  <si>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</si>
  <si>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</si>
  <si>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</si>
  <si>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</si>
  <si>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</si>
  <si>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</si>
  <si>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</si>
  <si>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</si>
  <si>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</si>
  <si>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</si>
  <si>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</si>
  <si>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</si>
  <si>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</si>
  <si>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</si>
  <si>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</si>
  <si>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</si>
  <si>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</si>
  <si>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</si>
  <si>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</si>
  <si>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</si>
  <si>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</si>
  <si>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</si>
  <si>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</si>
  <si>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</si>
  <si>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</si>
  <si>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</si>
  <si>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</si>
  <si>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</si>
  <si>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</si>
  <si>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</si>
  <si>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</si>
  <si>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</si>
  <si>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</si>
  <si>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</si>
  <si>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</si>
  <si>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</si>
  <si>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</si>
  <si>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</si>
  <si>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</si>
  <si>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</si>
  <si>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</si>
  <si>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</si>
  <si>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</si>
  <si>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</si>
  <si>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</si>
  <si>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</si>
  <si>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</si>
  <si>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</si>
  <si>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</si>
  <si>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</si>
  <si>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</si>
  <si>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</si>
  <si>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</si>
  <si>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</si>
  <si>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</si>
  <si>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</si>
  <si>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</si>
  <si>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</si>
  <si>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</si>
  <si>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</si>
  <si>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</si>
  <si>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</si>
  <si>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</si>
  <si>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</si>
  <si>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</si>
  <si>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</si>
  <si>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</si>
  <si>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</si>
  <si>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</si>
  <si>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</si>
  <si>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</si>
  <si>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</si>
  <si>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</si>
  <si>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</si>
  <si>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</si>
  <si>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</si>
  <si>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</si>
  <si>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</si>
  <si>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</si>
  <si>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</si>
  <si>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</si>
  <si>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</si>
  <si>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</si>
  <si>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</si>
  <si>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</si>
  <si>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</si>
  <si>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</si>
  <si>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</si>
  <si>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</si>
  <si>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</si>
  <si>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</si>
  <si>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</si>
  <si>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</si>
  <si>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</si>
  <si>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</si>
  <si>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</si>
  <si>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</si>
  <si>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</si>
  <si>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</si>
  <si>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</si>
  <si>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</si>
  <si>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</si>
  <si>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</si>
  <si>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</si>
  <si>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</si>
  <si>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</si>
  <si>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</si>
  <si>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</si>
  <si>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</si>
  <si>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</si>
  <si>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</si>
  <si>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</si>
  <si>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</si>
  <si>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</si>
  <si>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</si>
  <si>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</si>
  <si>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</si>
  <si>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</si>
  <si>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</si>
  <si>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</si>
  <si>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</si>
  <si>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</si>
  <si>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</si>
  <si>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</si>
  <si>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</si>
  <si>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</si>
  <si>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</si>
  <si>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</si>
  <si>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</si>
  <si>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</si>
  <si>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</si>
  <si>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</si>
  <si>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</si>
  <si>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</si>
  <si>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</si>
  <si>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</si>
  <si>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</si>
  <si>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</si>
  <si>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</si>
  <si>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</si>
  <si>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</si>
  <si>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</si>
  <si>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</si>
  <si>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</si>
  <si>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</si>
  <si>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</si>
  <si>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</si>
  <si>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</si>
  <si>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</si>
  <si>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</si>
  <si>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</si>
  <si>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</si>
  <si>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</si>
  <si>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</si>
  <si>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</si>
  <si>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</si>
  <si>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</si>
  <si>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</si>
  <si>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</si>
  <si>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</si>
  <si>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</si>
  <si>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</si>
  <si>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</si>
  <si>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</si>
  <si>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</si>
  <si>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</si>
  <si>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</si>
  <si>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</si>
  <si>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</si>
  <si>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</si>
  <si>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</si>
  <si>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</si>
  <si>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</si>
  <si>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</si>
  <si>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</si>
  <si>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</si>
  <si>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</si>
  <si>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</si>
  <si>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</si>
  <si>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</si>
  <si>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</si>
  <si>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</si>
  <si>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</si>
  <si>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</si>
  <si>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</si>
  <si>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</si>
  <si>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</si>
  <si>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</si>
  <si>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</si>
  <si>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</si>
  <si>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</si>
  <si>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</si>
  <si>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</si>
  <si>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</si>
  <si>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</si>
  <si>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</si>
  <si>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</si>
  <si>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</si>
  <si>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</si>
  <si>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</si>
  <si>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</si>
  <si>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</si>
  <si>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</si>
  <si>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</si>
  <si>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</si>
  <si>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</si>
  <si>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</si>
  <si>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</si>
  <si>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</si>
  <si>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</si>
  <si>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</si>
  <si>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</si>
  <si>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</si>
  <si>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</si>
  <si>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</si>
  <si>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</si>
  <si>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</si>
  <si>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</si>
  <si>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</si>
  <si>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</si>
  <si>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</si>
  <si>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</si>
  <si>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</si>
  <si>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</si>
  <si>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</si>
  <si>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</si>
  <si>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</si>
  <si>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</si>
  <si>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</si>
  <si>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</si>
  <si>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</si>
  <si>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</si>
  <si>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</si>
  <si>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</si>
  <si>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</si>
  <si>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</si>
  <si>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</si>
  <si>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</si>
  <si>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</si>
  <si>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</si>
  <si>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</si>
  <si>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</si>
  <si>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</si>
  <si>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</si>
  <si>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</si>
  <si>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</si>
  <si>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</si>
  <si>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</si>
  <si>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</si>
  <si>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</si>
  <si>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</si>
  <si>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</si>
  <si>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</si>
  <si>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</si>
  <si>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</si>
  <si>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</si>
  <si>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</si>
  <si>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</si>
  <si>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</si>
  <si>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</si>
  <si>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</si>
  <si>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</si>
  <si>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</si>
  <si>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</si>
  <si>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</si>
  <si>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</si>
  <si>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</si>
  <si>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</si>
  <si>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</si>
  <si>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</si>
  <si>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</si>
  <si>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</si>
  <si>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</si>
  <si>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</si>
  <si>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</si>
  <si>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</si>
  <si>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</si>
  <si>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</si>
  <si>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</si>
  <si>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</si>
  <si>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</si>
  <si>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</si>
  <si>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</si>
  <si>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</si>
  <si>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</si>
  <si>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</si>
  <si>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</si>
  <si>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</si>
  <si>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</si>
  <si>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</si>
  <si>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</si>
  <si>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</si>
  <si>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</si>
  <si>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</si>
  <si>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</si>
  <si>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</si>
  <si>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</si>
  <si>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</si>
  <si>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</si>
  <si>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</si>
  <si>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</si>
  <si>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</si>
  <si>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</si>
  <si>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</si>
  <si>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</si>
  <si>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</si>
  <si>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</si>
  <si>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</si>
  <si>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</si>
  <si>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</si>
  <si>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</si>
  <si>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</si>
  <si>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</si>
  <si>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</si>
  <si>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</si>
  <si>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</si>
  <si>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</si>
  <si>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</si>
  <si>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</si>
  <si>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</si>
  <si>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</si>
  <si>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</si>
  <si>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</si>
  <si>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</si>
  <si>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</si>
  <si>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</si>
  <si>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</si>
  <si>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</si>
  <si>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</si>
  <si>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</si>
  <si>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</si>
  <si>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</si>
  <si>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</si>
  <si>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</si>
  <si>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</si>
  <si>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</si>
  <si>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</si>
  <si>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</si>
  <si>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</si>
  <si>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</si>
  <si>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</si>
  <si>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</si>
  <si>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</si>
  <si>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</si>
  <si>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</si>
  <si>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</si>
  <si>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</si>
  <si>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</si>
  <si>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</si>
  <si>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</si>
  <si>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</si>
  <si>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</si>
  <si>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</si>
  <si>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</si>
  <si>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</si>
  <si>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</si>
  <si>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</si>
  <si>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</si>
  <si>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</si>
  <si>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</si>
  <si>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</si>
  <si>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</si>
  <si>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</si>
  <si>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</si>
  <si>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</si>
  <si>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</si>
  <si>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</si>
  <si>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</si>
  <si>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</si>
  <si>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</si>
  <si>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</si>
  <si>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</si>
  <si>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</si>
  <si>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</si>
  <si>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</si>
  <si>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</si>
  <si>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</si>
  <si>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</si>
  <si>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</si>
  <si>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</si>
  <si>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</si>
  <si>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</si>
  <si>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</si>
  <si>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</si>
  <si>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</si>
  <si>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</si>
  <si>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</si>
  <si>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</si>
  <si>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</si>
  <si>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</si>
  <si>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</si>
  <si>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</si>
  <si>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</si>
  <si>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</si>
  <si>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</si>
  <si>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</si>
  <si>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</si>
  <si>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</si>
  <si>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</si>
  <si>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</si>
  <si>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</si>
  <si>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</si>
  <si>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</si>
  <si>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</si>
  <si>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</si>
  <si>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</si>
  <si>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</si>
  <si>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</si>
  <si>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</si>
  <si>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</si>
  <si>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</si>
  <si>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</si>
  <si>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</si>
  <si>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</si>
  <si>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</si>
  <si>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</si>
  <si>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</si>
  <si>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</si>
  <si>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</si>
  <si>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</si>
  <si>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</si>
  <si>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</si>
  <si>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</si>
  <si>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</si>
  <si>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</si>
  <si>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</si>
  <si>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</si>
  <si>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</si>
  <si>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</si>
  <si>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</si>
  <si>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</si>
  <si>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</si>
  <si>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</si>
  <si>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</si>
  <si>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</si>
  <si>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</si>
  <si>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</si>
  <si>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</si>
  <si>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</si>
  <si>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</si>
  <si>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</si>
  <si>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</si>
  <si>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</si>
  <si>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</si>
  <si>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</si>
  <si>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</si>
  <si>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</si>
  <si>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</si>
  <si>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</si>
  <si>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</si>
  <si>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</si>
  <si>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</si>
  <si>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</si>
  <si>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</si>
  <si>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</si>
  <si>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</si>
  <si>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</si>
  <si>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</si>
  <si>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</si>
  <si>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</si>
  <si>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</si>
  <si>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</si>
  <si>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</si>
  <si>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</si>
  <si>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</si>
  <si>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</si>
  <si>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</si>
  <si>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</si>
  <si>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</si>
  <si>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</si>
  <si>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</si>
  <si>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</si>
  <si>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</si>
  <si>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</si>
  <si>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</si>
  <si>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</si>
  <si>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</si>
  <si>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</si>
  <si>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</si>
  <si>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</si>
  <si>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</si>
  <si>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</si>
  <si>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</si>
  <si>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</si>
  <si>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</si>
  <si>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</si>
  <si>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</si>
  <si>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</si>
  <si>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</si>
  <si>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</si>
  <si>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</si>
  <si>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</si>
  <si>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</si>
  <si>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</si>
  <si>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</si>
  <si>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</si>
  <si>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</si>
  <si>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</si>
  <si>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</si>
  <si>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</si>
  <si>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</si>
  <si>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</si>
  <si>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</si>
  <si>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</si>
  <si>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</si>
  <si>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</si>
  <si>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</si>
  <si>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</si>
  <si>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</si>
  <si>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</si>
  <si>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</si>
  <si>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</si>
  <si>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</si>
  <si>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</si>
  <si>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</si>
  <si>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</si>
  <si>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</si>
  <si>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</si>
  <si>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</si>
  <si>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</si>
  <si>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</si>
  <si>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</si>
  <si>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</si>
  <si>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</si>
  <si>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</si>
  <si>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</si>
  <si>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</si>
  <si>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</si>
  <si>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</si>
  <si>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</si>
  <si>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</si>
  <si>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</si>
  <si>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</si>
  <si>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</si>
  <si>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</si>
  <si>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</si>
  <si>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</si>
  <si>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</si>
  <si>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</si>
  <si>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</si>
  <si>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</si>
  <si>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</si>
  <si>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</si>
  <si>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</si>
  <si>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</si>
  <si>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</si>
  <si>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</si>
  <si>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</si>
  <si>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</si>
  <si>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</si>
  <si>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</si>
  <si>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</si>
  <si>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</si>
  <si>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</si>
  <si>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</si>
  <si>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</si>
  <si>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</si>
  <si>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</si>
  <si>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</si>
  <si>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</si>
  <si>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</si>
  <si>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</si>
  <si>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</si>
  <si>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</si>
  <si>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</si>
  <si>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</si>
  <si>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</si>
  <si>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</si>
  <si>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</si>
  <si>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</si>
  <si>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</si>
  <si>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</si>
  <si>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</si>
  <si>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</si>
  <si>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</si>
  <si>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</si>
  <si>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</si>
  <si>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</si>
  <si>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</si>
  <si>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</si>
  <si>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</si>
  <si>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</si>
  <si>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</si>
  <si>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</si>
  <si>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</si>
  <si>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</si>
  <si>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</si>
  <si>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</si>
  <si>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</si>
  <si>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</si>
  <si>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</si>
  <si>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</si>
  <si>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</si>
  <si>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</si>
  <si>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</si>
  <si>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</si>
  <si>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</si>
  <si>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</si>
  <si>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</si>
  <si>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</si>
  <si>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</si>
  <si>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</si>
  <si>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</si>
  <si>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</si>
  <si>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</si>
  <si>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</si>
  <si>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</si>
  <si>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</si>
  <si>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</si>
  <si>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</si>
  <si>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</si>
  <si>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</si>
  <si>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</si>
  <si>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</si>
  <si>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</si>
  <si>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</si>
  <si>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</si>
  <si>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</si>
  <si>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</si>
  <si>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</si>
  <si>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</si>
  <si>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</si>
  <si>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</si>
  <si>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</si>
  <si>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</si>
  <si>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</si>
  <si>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</si>
  <si>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</si>
  <si>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</si>
  <si>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</si>
  <si>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</si>
  <si>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</si>
  <si>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</si>
  <si>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</si>
  <si>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</si>
  <si>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</si>
  <si>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</si>
  <si>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</si>
  <si>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</si>
  <si>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</si>
  <si>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</si>
  <si>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</si>
  <si>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</si>
  <si>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</si>
  <si>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</si>
  <si>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</si>
  <si>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</si>
  <si>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</si>
  <si>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</si>
  <si>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</si>
  <si>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</si>
  <si>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</si>
  <si>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</si>
  <si>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</si>
  <si>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</si>
  <si>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</si>
  <si>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</si>
  <si>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</si>
  <si>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</si>
  <si>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</si>
  <si>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</si>
  <si>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</si>
  <si>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</si>
  <si>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</si>
  <si>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</si>
  <si>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</si>
  <si>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</si>
  <si>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</si>
  <si>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</si>
  <si>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</si>
  <si>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</si>
  <si>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</si>
  <si>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</si>
  <si>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</si>
  <si>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</si>
  <si>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</si>
  <si>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</si>
  <si>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</si>
  <si>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</si>
  <si>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</si>
  <si>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</si>
  <si>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</si>
  <si>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</si>
  <si>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</si>
  <si>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</si>
  <si>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</si>
  <si>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</si>
  <si>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</si>
  <si>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</si>
  <si>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</si>
  <si>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</si>
  <si>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</si>
  <si>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</si>
  <si>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</si>
  <si>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</si>
  <si>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</si>
  <si>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</si>
  <si>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</si>
  <si>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</si>
  <si>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</si>
  <si>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</si>
  <si>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</si>
  <si>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</si>
  <si>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</si>
  <si>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</si>
  <si>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</si>
  <si>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</si>
  <si>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</si>
  <si>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</si>
  <si>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</si>
  <si>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</si>
  <si>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</si>
  <si>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</si>
  <si>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</si>
  <si>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</si>
  <si>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</si>
  <si>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</si>
  <si>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</si>
  <si>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</si>
  <si>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</si>
  <si>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</si>
  <si>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</si>
  <si>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</si>
  <si>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</si>
  <si>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</si>
  <si>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</si>
  <si>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</si>
  <si>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</si>
  <si>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</si>
  <si>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</si>
  <si>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</si>
  <si>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</si>
  <si>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</si>
  <si>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</si>
  <si>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</si>
  <si>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</si>
  <si>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</si>
  <si>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</si>
  <si>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</si>
  <si>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</si>
  <si>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</si>
  <si>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</si>
  <si>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</si>
  <si>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</si>
  <si>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</si>
  <si>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</si>
  <si>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</si>
  <si>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</si>
  <si>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</si>
  <si>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</si>
  <si>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</si>
  <si>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</si>
  <si>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</si>
  <si>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</si>
  <si>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</si>
  <si>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</si>
  <si>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</si>
  <si>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</si>
  <si>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</si>
  <si>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</si>
  <si>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</si>
  <si>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</si>
  <si>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</si>
  <si>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</si>
  <si>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</si>
  <si>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</si>
  <si>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</si>
  <si>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</si>
  <si>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</si>
  <si>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</si>
  <si>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</si>
  <si>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</si>
  <si>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</si>
  <si>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</si>
  <si>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</si>
  <si>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</si>
  <si>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</si>
  <si>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</si>
  <si>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</si>
  <si>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</si>
  <si>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</si>
  <si>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</si>
  <si>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</si>
  <si>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</si>
  <si>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</si>
  <si>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</si>
  <si>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</si>
  <si>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</si>
  <si>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</si>
  <si>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</si>
  <si>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</si>
  <si>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</si>
  <si>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</si>
  <si>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</si>
  <si>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</si>
  <si>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</si>
  <si>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</si>
  <si>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</si>
  <si>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</si>
  <si>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</si>
  <si>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</si>
  <si>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</si>
  <si>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</si>
  <si>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</si>
  <si>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</si>
  <si>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</si>
  <si>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</si>
  <si>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</si>
  <si>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</si>
  <si>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</si>
  <si>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</si>
  <si>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</si>
  <si>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</si>
  <si>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</si>
  <si>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</si>
  <si>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</si>
  <si>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</si>
  <si>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</si>
  <si>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</si>
  <si>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</si>
  <si>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</si>
  <si>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</si>
  <si>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</si>
  <si>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</si>
  <si>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</si>
  <si>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</si>
  <si>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</si>
  <si>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</si>
  <si>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</si>
  <si>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</si>
  <si>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</si>
  <si>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</si>
  <si>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</si>
  <si>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</si>
  <si>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</si>
  <si>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</si>
  <si>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</si>
  <si>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</si>
  <si>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</si>
  <si>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</si>
  <si>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</si>
  <si>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</si>
  <si>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</si>
  <si>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</si>
  <si>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</si>
  <si>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</si>
  <si>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</si>
  <si>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</si>
  <si>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</si>
  <si>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</si>
  <si>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</si>
  <si>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</si>
  <si>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</si>
  <si>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</si>
  <si>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</si>
  <si>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</si>
  <si>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</si>
  <si>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</si>
  <si>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</si>
  <si>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</si>
  <si>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</si>
  <si>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</si>
  <si>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</si>
  <si>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</si>
  <si>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</si>
  <si>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</si>
  <si>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</si>
  <si>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</si>
  <si>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</si>
  <si>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</si>
  <si>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</si>
  <si>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</si>
  <si>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</si>
  <si>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</si>
  <si>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</si>
  <si>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</si>
  <si>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</si>
  <si>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</si>
  <si>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</si>
  <si>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</si>
  <si>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</si>
  <si>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</si>
  <si>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</si>
  <si>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</si>
  <si>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</si>
  <si>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</si>
  <si>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</si>
  <si>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</si>
  <si>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</si>
  <si>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</si>
  <si>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</si>
  <si>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</si>
  <si>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</si>
  <si>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</si>
  <si>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</si>
  <si>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</si>
  <si>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</si>
  <si>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</si>
  <si>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</si>
  <si>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</si>
  <si>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</si>
  <si>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</si>
  <si>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</si>
  <si>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</si>
  <si>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</si>
  <si>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</si>
  <si>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</si>
  <si>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</si>
  <si>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</si>
  <si>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</si>
  <si>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</si>
  <si>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</si>
  <si>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</si>
  <si>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</si>
  <si>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</si>
  <si>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</si>
  <si>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</si>
  <si>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</si>
  <si>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</si>
  <si>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</si>
  <si>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</si>
  <si>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</si>
  <si>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</si>
  <si>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</si>
  <si>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</si>
  <si>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</si>
  <si>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</si>
  <si>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</si>
  <si>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</si>
  <si>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</si>
  <si>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</si>
  <si>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</si>
  <si>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</si>
  <si>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</si>
  <si>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</si>
  <si>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</si>
  <si>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</si>
  <si>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</si>
  <si>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</si>
  <si>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</si>
  <si>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</si>
  <si>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</si>
  <si>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</si>
  <si>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</si>
  <si>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</si>
  <si>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</si>
  <si>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</si>
  <si>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</si>
  <si>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</si>
  <si>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</si>
  <si>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</si>
  <si>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</si>
  <si>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</si>
  <si>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</si>
  <si>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</si>
  <si>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</si>
  <si>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</si>
  <si>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</si>
  <si>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</si>
  <si>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</si>
  <si>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</si>
  <si>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</si>
  <si>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</si>
  <si>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</si>
  <si>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</si>
  <si>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</si>
  <si>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</si>
  <si>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</si>
  <si>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</si>
  <si>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</si>
  <si>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</si>
  <si>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</si>
  <si>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</si>
  <si>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</si>
  <si>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</si>
  <si>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</si>
  <si>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</si>
  <si>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</si>
  <si>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</si>
  <si>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</si>
  <si>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</si>
  <si>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</si>
  <si>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</si>
  <si>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</si>
  <si>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</si>
  <si>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</si>
  <si>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</si>
  <si>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</si>
  <si>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</si>
  <si>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</si>
  <si>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</si>
  <si>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</si>
  <si>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</si>
  <si>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</si>
  <si>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</si>
  <si>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</si>
  <si>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</si>
  <si>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</si>
  <si>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</si>
  <si>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</si>
  <si>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</si>
  <si>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</si>
  <si>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</si>
  <si>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</si>
  <si>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</si>
  <si>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</si>
  <si>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</si>
  <si>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</si>
  <si>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</si>
  <si>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</si>
  <si>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</si>
  <si>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</si>
  <si>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</si>
  <si>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</si>
  <si>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</si>
  <si>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</si>
  <si>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</si>
  <si>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</si>
  <si>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</si>
  <si>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</si>
  <si>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</si>
  <si>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</si>
  <si>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</si>
  <si>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</si>
  <si>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</si>
  <si>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</si>
  <si>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</si>
  <si>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</si>
  <si>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</si>
  <si>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</si>
  <si>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</si>
  <si>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</si>
  <si>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</si>
  <si>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</si>
  <si>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</si>
  <si>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</si>
  <si>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</si>
  <si>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</si>
  <si>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</si>
  <si>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</si>
  <si>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</si>
  <si>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</si>
  <si>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</si>
  <si>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</si>
  <si>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</si>
  <si>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</si>
  <si>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</si>
  <si>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</si>
  <si>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</si>
  <si>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</si>
  <si>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</si>
  <si>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</si>
  <si>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</si>
  <si>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</si>
  <si>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</si>
  <si>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</si>
  <si>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</si>
  <si>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</si>
  <si>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</si>
  <si>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</si>
  <si>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</si>
  <si>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</si>
  <si>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</si>
  <si>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</si>
  <si>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</si>
  <si>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</si>
  <si>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</si>
  <si>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</si>
  <si>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</si>
  <si>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</si>
  <si>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</si>
  <si>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</si>
  <si>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</si>
  <si>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</si>
  <si>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</si>
  <si>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</si>
  <si>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</si>
  <si>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</si>
  <si>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</si>
  <si>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</si>
  <si>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</si>
  <si>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</si>
  <si>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</si>
  <si>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</si>
  <si>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</si>
  <si>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</si>
  <si>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</si>
  <si>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</si>
  <si>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</si>
  <si>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</si>
  <si>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</si>
  <si>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</si>
  <si>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</si>
  <si>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</si>
  <si>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</si>
  <si>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</si>
  <si>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</si>
  <si>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</si>
  <si>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</si>
  <si>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</si>
  <si>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</si>
  <si>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</si>
  <si>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</si>
  <si>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</si>
  <si>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</si>
  <si>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</si>
  <si>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</si>
  <si>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</si>
  <si>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</si>
  <si>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</si>
  <si>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</si>
  <si>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</si>
  <si>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</si>
  <si>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</si>
  <si>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</si>
  <si>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</si>
  <si>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</si>
  <si>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</si>
  <si>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</si>
  <si>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</si>
  <si>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</si>
  <si>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</si>
  <si>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</si>
  <si>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</si>
  <si>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</si>
  <si>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</si>
  <si>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</si>
  <si>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</si>
  <si>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</si>
  <si>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</si>
  <si>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</si>
  <si>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</si>
  <si>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</si>
  <si>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</si>
  <si>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</si>
  <si>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</si>
  <si>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</si>
  <si>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</si>
  <si>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</si>
  <si>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</si>
  <si>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</si>
  <si>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</si>
  <si>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</si>
  <si>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</si>
  <si>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</si>
  <si>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</si>
  <si>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</si>
  <si>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</si>
  <si>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</si>
  <si>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</si>
  <si>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</si>
  <si>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</si>
  <si>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</si>
  <si>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</si>
  <si>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</si>
  <si>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</si>
  <si>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</si>
  <si>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</si>
  <si>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</si>
  <si>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</si>
  <si>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</si>
  <si>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</si>
  <si>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</si>
  <si>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</si>
  <si>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</si>
  <si>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</si>
  <si>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</si>
  <si>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</si>
  <si>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</si>
  <si>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</si>
  <si>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</si>
  <si>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</si>
  <si>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</si>
  <si>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</si>
  <si>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</si>
  <si>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</si>
  <si>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</si>
  <si>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</si>
  <si>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</si>
  <si>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</si>
  <si>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</si>
  <si>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</si>
  <si>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</si>
  <si>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</si>
  <si>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</si>
  <si>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</si>
  <si>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</si>
  <si>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</si>
  <si>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</si>
  <si>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</si>
  <si>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</si>
  <si>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</si>
  <si>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</si>
  <si>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</si>
  <si>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</si>
  <si>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</si>
  <si>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</si>
  <si>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</si>
  <si>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</si>
  <si>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</si>
  <si>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</si>
  <si>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</si>
  <si>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</si>
  <si>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</si>
  <si>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</si>
  <si>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</si>
  <si>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</si>
  <si>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</si>
  <si>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</si>
  <si>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</si>
  <si>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</si>
  <si>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</si>
  <si>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</si>
  <si>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</si>
  <si>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</si>
  <si>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</si>
  <si>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</si>
  <si>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</si>
  <si>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</si>
  <si>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</si>
  <si>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</si>
  <si>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</si>
  <si>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</si>
  <si>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</si>
  <si>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</si>
  <si>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</si>
  <si>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</si>
  <si>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</si>
  <si>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</si>
  <si>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</si>
  <si>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</si>
  <si>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</si>
  <si>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</si>
  <si>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</si>
  <si>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</si>
  <si>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</si>
  <si>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</si>
  <si>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</si>
  <si>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</si>
  <si>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</si>
  <si>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</si>
  <si>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</si>
  <si>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</si>
  <si>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</si>
  <si>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</si>
  <si>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</si>
  <si>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</si>
  <si>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</si>
  <si>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</si>
  <si>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</si>
  <si>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</si>
  <si>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</si>
  <si>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</si>
  <si>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</si>
  <si>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</si>
  <si>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</si>
  <si>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</si>
  <si>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</si>
  <si>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</si>
  <si>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</si>
  <si>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</si>
  <si>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</si>
  <si>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</si>
  <si>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</si>
  <si>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</si>
  <si>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</si>
  <si>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</si>
  <si>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</si>
  <si>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</si>
  <si>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</si>
  <si>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</si>
  <si>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</si>
  <si>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</si>
  <si>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</si>
  <si>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</si>
  <si>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</si>
  <si>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</si>
  <si>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</si>
  <si>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</si>
  <si>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</si>
  <si>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</si>
  <si>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</si>
  <si>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</si>
  <si>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</si>
  <si>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</si>
  <si>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</si>
  <si>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</si>
  <si>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</si>
  <si>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</si>
  <si>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</si>
  <si>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</si>
  <si>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</si>
  <si>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</si>
  <si>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</si>
  <si>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</si>
  <si>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</si>
  <si>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</si>
  <si>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</si>
  <si>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</si>
  <si>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</si>
  <si>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</si>
  <si>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</si>
  <si>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</si>
  <si>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</si>
  <si>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</si>
  <si>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</si>
  <si>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</si>
  <si>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</si>
  <si>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</si>
  <si>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</si>
  <si>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</si>
  <si>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</si>
  <si>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</si>
  <si>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</si>
  <si>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</si>
  <si>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</si>
  <si>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</si>
  <si>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</si>
  <si>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</si>
  <si>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</si>
  <si>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</si>
  <si>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</si>
  <si>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</si>
  <si>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</si>
  <si>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</si>
  <si>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</si>
  <si>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</si>
  <si>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</si>
  <si>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</si>
  <si>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</si>
  <si>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</si>
  <si>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</si>
  <si>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</si>
  <si>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</si>
  <si>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</si>
  <si>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</si>
  <si>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</si>
  <si>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</si>
  <si>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</si>
  <si>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</si>
  <si>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</si>
  <si>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</si>
  <si>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</si>
  <si>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</si>
  <si>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</si>
  <si>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</si>
  <si>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</si>
  <si>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</si>
  <si>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</si>
  <si>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</si>
  <si>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</si>
  <si>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</si>
  <si>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</si>
  <si>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</si>
  <si>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</si>
  <si>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</si>
  <si>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</si>
  <si>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</si>
  <si>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</si>
  <si>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</si>
  <si>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</si>
  <si>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</si>
  <si>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</si>
  <si>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</si>
  <si>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</si>
  <si>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</si>
  <si>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</si>
  <si>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</si>
  <si>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</si>
  <si>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</si>
  <si>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</si>
  <si>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</si>
  <si>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</si>
  <si>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</si>
  <si>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</si>
  <si>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</si>
  <si>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</si>
  <si>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</si>
  <si>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</si>
  <si>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</si>
  <si>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</si>
  <si>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</si>
  <si>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</si>
  <si>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</si>
  <si>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</si>
  <si>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</si>
  <si>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</si>
  <si>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</si>
  <si>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</si>
  <si>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</si>
  <si>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</si>
  <si>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</si>
  <si>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</si>
  <si>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</si>
  <si>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</si>
  <si>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</si>
  <si>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</si>
  <si>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</si>
  <si>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</si>
  <si>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</si>
  <si>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</si>
  <si>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</si>
  <si>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</si>
  <si>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</si>
  <si>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</si>
  <si>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</si>
  <si>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</si>
  <si>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</si>
  <si>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</si>
  <si>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</si>
  <si>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</si>
  <si>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</si>
  <si>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</si>
  <si>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</si>
  <si>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</si>
  <si>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</si>
  <si>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</si>
  <si>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</si>
  <si>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</si>
  <si>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</si>
  <si>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</si>
  <si>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</si>
  <si>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</si>
  <si>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</si>
  <si>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</si>
  <si>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</si>
  <si>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</si>
  <si>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</si>
  <si>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</si>
  <si>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</si>
  <si>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</si>
  <si>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</si>
  <si>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</si>
  <si>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</si>
  <si>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</si>
  <si>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</si>
  <si>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</si>
  <si>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</si>
  <si>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</si>
  <si>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</si>
  <si>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</si>
  <si>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</si>
  <si>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</si>
  <si>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</si>
  <si>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</si>
  <si>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</si>
  <si>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</si>
  <si>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</si>
  <si>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</si>
  <si>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</si>
  <si>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</si>
  <si>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</si>
  <si>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</si>
  <si>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</si>
  <si>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</si>
  <si>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</si>
  <si>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</si>
  <si>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</si>
  <si>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</si>
  <si>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</si>
  <si>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</si>
  <si>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</si>
  <si>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</si>
  <si>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</si>
  <si>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</si>
  <si>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</si>
  <si>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</si>
  <si>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</si>
  <si>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</si>
  <si>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</si>
  <si>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</si>
  <si>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</si>
  <si>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</si>
  <si>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</si>
  <si>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</si>
  <si>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</si>
  <si>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</si>
  <si>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</si>
  <si>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</si>
  <si>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</si>
  <si>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</si>
  <si>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</si>
  <si>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</si>
  <si>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</si>
  <si>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</si>
  <si>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</si>
  <si>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</si>
  <si>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</si>
  <si>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</si>
  <si>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</si>
  <si>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</si>
  <si>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</si>
  <si>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</si>
  <si>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</si>
  <si>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</si>
  <si>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</si>
  <si>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</si>
  <si>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</si>
  <si>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</si>
  <si>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</si>
  <si>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</si>
  <si>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</si>
  <si>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</si>
  <si>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</si>
  <si>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</si>
  <si>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</si>
  <si>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</si>
  <si>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</si>
  <si>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</si>
  <si>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</si>
  <si>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</si>
  <si>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</si>
  <si>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</si>
  <si>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</si>
  <si>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</si>
  <si>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</si>
  <si>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</si>
  <si>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</si>
  <si>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</si>
  <si>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</si>
  <si>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</si>
  <si>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</si>
  <si>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</si>
  <si>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</si>
  <si>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</si>
  <si>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</si>
  <si>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</si>
  <si>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</si>
  <si>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</si>
  <si>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</si>
  <si>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</si>
  <si>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</si>
  <si>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</si>
  <si>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</si>
  <si>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</si>
  <si>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</si>
  <si>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</si>
  <si>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</si>
  <si>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</si>
  <si>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</si>
  <si>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</si>
  <si>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</si>
  <si>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</si>
  <si>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</si>
  <si>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</si>
  <si>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</si>
  <si>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</si>
  <si>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</si>
  <si>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</si>
  <si>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</si>
  <si>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</si>
  <si>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</si>
  <si>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</si>
  <si>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</si>
  <si>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</si>
  <si>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</si>
  <si>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</si>
  <si>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</si>
  <si>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</si>
  <si>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</si>
  <si>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</si>
  <si>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</si>
  <si>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</si>
  <si>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</si>
  <si>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</si>
  <si>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</si>
  <si>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</si>
  <si>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</si>
  <si>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</si>
  <si>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</si>
  <si>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</si>
  <si>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</si>
  <si>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</si>
  <si>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</si>
  <si>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</si>
  <si>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</si>
  <si>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</si>
  <si>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</si>
  <si>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</si>
  <si>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</si>
  <si>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</si>
  <si>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</si>
  <si>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</si>
  <si>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</si>
  <si>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</si>
  <si>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</si>
  <si>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</si>
  <si>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</si>
  <si>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</si>
  <si>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</si>
  <si>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</si>
  <si>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</si>
  <si>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</si>
  <si>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</si>
  <si>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</si>
  <si>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</si>
  <si>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</si>
  <si>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</si>
  <si>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</si>
  <si>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</si>
  <si>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</si>
  <si>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</si>
  <si>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</si>
  <si>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</si>
  <si>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</si>
  <si>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</si>
  <si>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</si>
  <si>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</si>
  <si>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</si>
  <si>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</si>
  <si>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</si>
  <si>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</si>
  <si>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</si>
  <si>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</si>
  <si>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</si>
  <si>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</si>
  <si>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</si>
  <si>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</si>
  <si>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</si>
  <si>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</si>
  <si>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</si>
  <si>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</si>
  <si>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</si>
  <si>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</si>
  <si>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</si>
  <si>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</si>
  <si>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</si>
  <si>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</si>
  <si>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</si>
  <si>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</si>
  <si>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</si>
  <si>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</si>
  <si>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</si>
  <si>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</si>
  <si>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</si>
  <si>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</si>
  <si>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</si>
  <si>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</si>
  <si>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</si>
  <si>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</si>
  <si>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</si>
  <si>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</si>
  <si>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</si>
  <si>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</si>
  <si>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</si>
  <si>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</si>
  <si>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</si>
  <si>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</si>
  <si>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</si>
  <si>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</si>
  <si>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</si>
  <si>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</si>
  <si>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</si>
  <si>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</si>
  <si>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</si>
  <si>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</si>
  <si>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</si>
  <si>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</si>
  <si>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</si>
  <si>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</si>
  <si>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</si>
  <si>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</si>
  <si>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</si>
  <si>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</si>
  <si>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</si>
  <si>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</si>
  <si>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</si>
  <si>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</si>
  <si>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</si>
  <si>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</si>
  <si>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</si>
  <si>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</si>
  <si>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</si>
  <si>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</si>
  <si>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</si>
  <si>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</si>
  <si>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</si>
  <si>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</si>
  <si>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</si>
  <si>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</si>
  <si>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</si>
  <si>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</si>
  <si>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</si>
  <si>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</si>
  <si>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</si>
  <si>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</si>
  <si>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</si>
  <si>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</si>
  <si>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</si>
  <si>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</si>
  <si>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</si>
  <si>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</si>
  <si>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</si>
  <si>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</si>
  <si>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</si>
  <si>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</si>
  <si>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</si>
  <si>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</si>
  <si>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</si>
  <si>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</si>
  <si>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</si>
  <si>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</si>
  <si>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</si>
  <si>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</si>
  <si>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</si>
  <si>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</si>
  <si>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</si>
  <si>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</si>
  <si>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</si>
  <si>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</si>
  <si>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</si>
  <si>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</si>
  <si>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</si>
  <si>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</si>
  <si>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</si>
  <si>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</si>
  <si>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</si>
  <si>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</si>
  <si>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</si>
  <si>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</si>
  <si>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</si>
  <si>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</si>
  <si>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</si>
  <si>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</si>
  <si>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</si>
  <si>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</si>
  <si>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</si>
  <si>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</si>
  <si>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</si>
  <si>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</si>
  <si>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</si>
  <si>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</si>
  <si>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</si>
  <si>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</si>
  <si>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</si>
  <si>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</si>
  <si>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</si>
  <si>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</si>
  <si>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</si>
  <si>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</si>
  <si>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</si>
  <si>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</si>
  <si>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</si>
  <si>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</si>
  <si>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</si>
  <si>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</si>
  <si>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</si>
  <si>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</si>
  <si>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</si>
  <si>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</si>
  <si>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</si>
  <si>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</si>
  <si>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</si>
  <si>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</si>
  <si>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</si>
  <si>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</si>
  <si>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</si>
  <si>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</si>
  <si>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</si>
  <si>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</si>
  <si>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</si>
  <si>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</si>
  <si>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</si>
  <si>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</si>
  <si>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</si>
  <si>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</si>
  <si>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</si>
  <si>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</si>
  <si>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</si>
  <si>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</si>
  <si>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</si>
  <si>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</si>
  <si>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</si>
  <si>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</si>
  <si>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</si>
  <si>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</si>
  <si>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</si>
  <si>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</si>
  <si>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</si>
  <si>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</si>
  <si>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</si>
  <si>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</si>
  <si>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</si>
  <si>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</si>
  <si>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</si>
  <si>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</si>
  <si>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</si>
  <si>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</si>
  <si>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</si>
  <si>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</si>
  <si>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</si>
  <si>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</si>
  <si>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</si>
  <si>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</si>
  <si>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</si>
  <si>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</si>
  <si>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</si>
  <si>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</si>
  <si>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</si>
  <si>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</si>
  <si>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</si>
  <si>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</si>
  <si>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</si>
  <si>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</si>
  <si>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</si>
  <si>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</si>
  <si>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</si>
  <si>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</si>
  <si>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</si>
  <si>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</si>
  <si>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</si>
  <si>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</si>
  <si>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</si>
  <si>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</si>
  <si>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</si>
  <si>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</si>
  <si>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</si>
  <si>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</si>
  <si>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</si>
  <si>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</si>
  <si>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</si>
  <si>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</si>
  <si>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</si>
  <si>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</si>
  <si>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</si>
  <si>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</si>
  <si>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</si>
  <si>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</si>
  <si>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</si>
  <si>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</si>
  <si>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</si>
  <si>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</si>
  <si>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</si>
  <si>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</si>
  <si>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</si>
  <si>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</si>
  <si>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</si>
  <si>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</si>
  <si>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</si>
  <si>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</si>
  <si>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</si>
  <si>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</si>
  <si>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</si>
  <si>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</si>
  <si>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</si>
  <si>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</si>
  <si>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</si>
  <si>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</si>
  <si>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</si>
  <si>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</si>
  <si>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</si>
  <si>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</si>
  <si>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</si>
  <si>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</si>
  <si>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</si>
  <si>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</si>
  <si>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</si>
  <si>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</si>
  <si>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</si>
  <si>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</si>
  <si>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</si>
  <si>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</si>
  <si>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</si>
  <si>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</si>
  <si>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</si>
  <si>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</si>
  <si>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</si>
  <si>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</si>
  <si>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</si>
  <si>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</si>
  <si>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</si>
  <si>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</si>
  <si>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</si>
  <si>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</si>
  <si>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</si>
  <si>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</si>
  <si>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</si>
  <si>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</si>
  <si>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</si>
  <si>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</si>
  <si>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</si>
  <si>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</si>
  <si>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</si>
  <si>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</si>
  <si>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</si>
  <si>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</si>
  <si>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</si>
  <si>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</si>
  <si>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</si>
  <si>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</si>
  <si>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</si>
  <si>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</si>
  <si>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</si>
  <si>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</si>
  <si>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</si>
  <si>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</si>
  <si>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</si>
  <si>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</si>
  <si>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</si>
  <si>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</si>
  <si>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</si>
  <si>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</si>
  <si>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</si>
  <si>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</si>
  <si>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</si>
  <si>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</si>
  <si>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</si>
  <si>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</si>
  <si>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</si>
  <si>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</si>
  <si>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</si>
  <si>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</si>
  <si>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</si>
  <si>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</si>
  <si>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</si>
  <si>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</si>
  <si>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</si>
  <si>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</si>
  <si>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</si>
  <si>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</si>
  <si>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</si>
  <si>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</si>
  <si>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</si>
  <si>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</si>
  <si>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</si>
  <si>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</si>
  <si>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</si>
  <si>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</si>
  <si>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</si>
  <si>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</si>
  <si>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</si>
  <si>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</si>
  <si>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</si>
  <si>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</si>
  <si>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</si>
  <si>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</si>
  <si>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</si>
  <si>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</si>
  <si>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</si>
  <si>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</si>
  <si>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</si>
  <si>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</si>
  <si>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</si>
  <si>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</si>
  <si>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</si>
  <si>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</si>
  <si>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</si>
  <si>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</si>
  <si>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</si>
  <si>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</si>
  <si>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</si>
  <si>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</si>
  <si>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</si>
  <si>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</si>
  <si>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</si>
  <si>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</si>
  <si>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</si>
  <si>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</si>
  <si>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</si>
  <si>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</si>
  <si>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</si>
  <si>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</si>
  <si>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</si>
  <si>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</si>
  <si>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</si>
  <si>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</si>
  <si>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</si>
  <si>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</si>
  <si>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</si>
  <si>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</si>
  <si>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</si>
  <si>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</si>
  <si>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</si>
  <si>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</si>
  <si>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</si>
  <si>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</si>
  <si>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</si>
  <si>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</si>
  <si>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</si>
  <si>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</si>
  <si>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</si>
  <si>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</si>
  <si>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</si>
  <si>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</si>
  <si>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</si>
  <si>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</si>
  <si>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</si>
  <si>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</si>
  <si>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</si>
  <si>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</si>
  <si>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</si>
  <si>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</si>
  <si>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</si>
  <si>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</si>
  <si>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</si>
  <si>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</si>
  <si>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</si>
  <si>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</si>
  <si>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</si>
  <si>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</si>
  <si>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</si>
  <si>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</si>
  <si>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</si>
  <si>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</si>
  <si>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</si>
  <si>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</si>
  <si>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</si>
  <si>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</si>
  <si>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</si>
  <si>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</si>
  <si>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</si>
  <si>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</si>
  <si>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</si>
  <si>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</si>
  <si>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</si>
  <si>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</si>
  <si>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</si>
  <si>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</si>
  <si>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</si>
  <si>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</si>
  <si>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</si>
  <si>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</si>
  <si>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</si>
  <si>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</si>
  <si>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</si>
  <si>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</si>
  <si>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</si>
  <si>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</si>
  <si>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</si>
  <si>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</si>
  <si>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</si>
  <si>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</si>
  <si>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</si>
  <si>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</si>
  <si>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</si>
  <si>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</si>
  <si>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</si>
  <si>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</si>
  <si>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</si>
  <si>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</si>
  <si>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</si>
  <si>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</si>
  <si>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</si>
  <si>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</si>
  <si>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</si>
  <si>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</si>
  <si>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</si>
  <si>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</si>
  <si>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</si>
  <si>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</si>
  <si>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</si>
  <si>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</si>
  <si>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</si>
  <si>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</si>
  <si>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</si>
  <si>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</si>
  <si>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</si>
  <si>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</si>
  <si>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</si>
  <si>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</si>
  <si>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</si>
  <si>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</si>
  <si>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</si>
  <si>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</si>
  <si>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</si>
  <si>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</si>
  <si>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</si>
  <si>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</si>
  <si>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</si>
  <si>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</si>
  <si>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</si>
  <si>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</si>
  <si>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</si>
  <si>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</si>
  <si>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</si>
  <si>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</si>
  <si>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</si>
  <si>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</si>
  <si>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</si>
  <si>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</si>
  <si>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</si>
  <si>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</si>
  <si>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</si>
  <si>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</si>
  <si>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</si>
  <si>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</si>
  <si>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</si>
  <si>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</si>
  <si>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</si>
  <si>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</si>
  <si>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</si>
  <si>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</si>
  <si>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</si>
  <si>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</si>
  <si>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</si>
  <si>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</si>
  <si>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</si>
  <si>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</si>
  <si>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</si>
  <si>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</si>
  <si>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</si>
  <si>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</si>
  <si>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</si>
  <si>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</si>
  <si>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</si>
  <si>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</si>
  <si>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</si>
  <si>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</si>
  <si>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</si>
  <si>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</si>
  <si>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</si>
  <si>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</si>
  <si>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</si>
  <si>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</si>
  <si>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</si>
  <si>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</si>
  <si>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</si>
  <si>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</si>
  <si>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</si>
  <si>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</si>
  <si>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</si>
  <si>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</si>
  <si>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</si>
  <si>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</si>
  <si>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</si>
  <si>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</si>
  <si>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</si>
  <si>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</si>
  <si>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</si>
  <si>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</si>
  <si>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</si>
  <si>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</si>
  <si>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</si>
  <si>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</si>
  <si>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</si>
  <si>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</si>
  <si>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</si>
  <si>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</si>
  <si>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</si>
  <si>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</si>
  <si>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</si>
  <si>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</si>
  <si>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</si>
  <si>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</si>
  <si>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</si>
  <si>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</si>
  <si>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</si>
  <si>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</si>
  <si>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</si>
  <si>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</si>
  <si>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</si>
  <si>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</si>
  <si>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</si>
  <si>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</si>
  <si>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</si>
  <si>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</si>
  <si>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</si>
  <si>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</si>
  <si>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</si>
  <si>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</si>
  <si>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</si>
  <si>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</si>
  <si>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</si>
  <si>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</si>
  <si>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</si>
  <si>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</si>
  <si>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</si>
  <si>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</si>
  <si>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</si>
  <si>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</si>
  <si>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</si>
  <si>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</si>
  <si>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</si>
  <si>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</si>
  <si>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</si>
  <si>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</si>
  <si>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</si>
  <si>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</si>
  <si>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</si>
  <si>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</si>
  <si>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</si>
  <si>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</si>
  <si>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</si>
  <si>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</si>
  <si>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</si>
  <si>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</si>
  <si>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</si>
  <si>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</si>
  <si>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</si>
  <si>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</si>
  <si>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</si>
  <si>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</si>
  <si>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</si>
  <si>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</si>
  <si>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</si>
  <si>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</si>
  <si>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</si>
  <si>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</si>
  <si>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</si>
  <si>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</si>
  <si>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</si>
  <si>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</si>
  <si>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</si>
  <si>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</si>
  <si>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</si>
  <si>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</si>
  <si>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</si>
  <si>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</si>
  <si>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</si>
  <si>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</si>
  <si>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</si>
  <si>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</si>
  <si>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</si>
  <si>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</si>
  <si>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</si>
  <si>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</si>
  <si>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</si>
  <si>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</si>
  <si>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</si>
  <si>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</si>
  <si>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</si>
  <si>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</si>
  <si>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</si>
  <si>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</si>
  <si>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</si>
  <si>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</si>
  <si>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</si>
  <si>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</si>
  <si>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</si>
  <si>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</si>
  <si>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</si>
  <si>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</si>
  <si>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</si>
  <si>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</si>
  <si>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</si>
  <si>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</si>
  <si>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</si>
  <si>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</si>
  <si>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</si>
  <si>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</si>
  <si>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</si>
  <si>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</si>
  <si>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</si>
  <si>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</si>
  <si>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</si>
  <si>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</si>
  <si>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</si>
  <si>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</si>
  <si>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</si>
  <si>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</si>
  <si>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</si>
  <si>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</si>
  <si>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</si>
  <si>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</si>
  <si>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</si>
  <si>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</si>
  <si>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</si>
  <si>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</si>
  <si>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</si>
  <si>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</si>
  <si>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</si>
  <si>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</si>
  <si>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</si>
  <si>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</si>
  <si>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</si>
  <si>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</si>
  <si>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</si>
  <si>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</si>
  <si>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</si>
  <si>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</si>
  <si>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</si>
  <si>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</si>
  <si>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</si>
  <si>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</si>
  <si>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</si>
  <si>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</si>
  <si>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</si>
  <si>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</si>
  <si>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</si>
  <si>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</si>
  <si>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</si>
  <si>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</si>
  <si>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</si>
  <si>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</si>
  <si>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</si>
  <si>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</si>
  <si>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</si>
  <si>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</si>
  <si>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</si>
  <si>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</si>
  <si>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</si>
  <si>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</si>
  <si>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</si>
  <si>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</si>
  <si>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</si>
  <si>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</si>
  <si>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</si>
  <si>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</si>
  <si>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</si>
  <si>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</si>
  <si>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</si>
  <si>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</si>
  <si>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</si>
  <si>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</si>
  <si>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</si>
  <si>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</si>
  <si>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</si>
  <si>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</si>
  <si>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</si>
  <si>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</si>
  <si>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</si>
  <si>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</si>
  <si>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</si>
  <si>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</si>
  <si>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</si>
  <si>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</si>
  <si>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</si>
  <si>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</si>
  <si>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</si>
  <si>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</si>
  <si>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</si>
  <si>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</si>
  <si>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</si>
  <si>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</si>
  <si>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</si>
  <si>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</si>
  <si>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</si>
  <si>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</si>
  <si>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</si>
  <si>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</si>
  <si>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</si>
  <si>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</si>
  <si>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</si>
  <si>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</si>
  <si>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</si>
  <si>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</si>
  <si>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</si>
  <si>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</si>
  <si>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</si>
  <si>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</si>
  <si>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</si>
  <si>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</si>
  <si>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</si>
  <si>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</si>
  <si>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</si>
  <si>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</si>
  <si>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</si>
  <si>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</si>
  <si>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</si>
  <si>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</si>
  <si>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</si>
  <si>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</si>
  <si>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</si>
  <si>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</si>
  <si>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</si>
  <si>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</si>
  <si>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</si>
  <si>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</si>
  <si>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</si>
  <si>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</si>
  <si>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</si>
  <si>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</si>
  <si>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</si>
  <si>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</si>
  <si>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</si>
  <si>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</si>
  <si>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</si>
  <si>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</si>
  <si>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</si>
  <si>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</si>
  <si>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</si>
  <si>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</si>
  <si>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</si>
  <si>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</si>
  <si>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</si>
  <si>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</si>
  <si>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</si>
  <si>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</si>
  <si>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</si>
  <si>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</si>
  <si>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</si>
  <si>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</si>
  <si>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</si>
  <si>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</si>
  <si>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</si>
  <si>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</si>
  <si>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</si>
  <si>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</si>
  <si>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</si>
  <si>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</si>
  <si>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</si>
  <si>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</si>
  <si>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</si>
  <si>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</si>
  <si>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</si>
  <si>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</si>
  <si>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</si>
  <si>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</si>
  <si>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</si>
  <si>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</si>
  <si>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</si>
  <si>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</si>
  <si>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</si>
  <si>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</si>
  <si>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</si>
  <si>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</si>
  <si>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</si>
  <si>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</si>
  <si>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</si>
  <si>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</si>
  <si>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</si>
  <si>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</si>
  <si>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</si>
  <si>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</si>
  <si>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</si>
  <si>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</si>
  <si>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</si>
  <si>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</si>
  <si>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</si>
  <si>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</si>
  <si>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</si>
  <si>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</si>
  <si>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</si>
  <si>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</si>
  <si>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</si>
  <si>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</si>
  <si>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</si>
  <si>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</si>
  <si>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</si>
  <si>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</si>
  <si>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</si>
  <si>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</si>
  <si>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</si>
  <si>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</si>
  <si>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</si>
  <si>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</si>
  <si>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</si>
  <si>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</si>
  <si>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</si>
  <si>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</si>
  <si>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</si>
  <si>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</si>
  <si>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</si>
  <si>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</si>
  <si>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</si>
  <si>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</si>
  <si>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</si>
  <si>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</si>
  <si>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</si>
  <si>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</si>
  <si>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</si>
  <si>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</si>
  <si>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</si>
  <si>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</si>
  <si>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</si>
  <si>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</si>
  <si>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</si>
  <si>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</si>
  <si>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</si>
  <si>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</si>
  <si>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</si>
  <si>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</si>
  <si>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</si>
  <si>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</si>
  <si>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</si>
  <si>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</si>
  <si>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</si>
  <si>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</si>
  <si>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</si>
  <si>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</si>
  <si>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</si>
  <si>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</si>
  <si>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</si>
  <si>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</si>
  <si>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</si>
  <si>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</si>
  <si>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</si>
  <si>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</si>
  <si>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</si>
  <si>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</si>
  <si>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</si>
  <si>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</si>
  <si>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</si>
  <si>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</si>
  <si>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</si>
  <si>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</si>
  <si>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</si>
  <si>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</si>
  <si>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</si>
  <si>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</si>
  <si>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</si>
  <si>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</si>
  <si>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</si>
  <si>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</si>
  <si>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</si>
  <si>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</si>
  <si>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</si>
  <si>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</si>
  <si>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</si>
  <si>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</si>
  <si>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</si>
  <si>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</si>
  <si>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</si>
  <si>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</si>
  <si>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</si>
  <si>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</si>
  <si>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</si>
  <si>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</si>
  <si>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</si>
  <si>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</si>
  <si>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</si>
  <si>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</si>
  <si>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</si>
  <si>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</si>
  <si>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</si>
  <si>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</si>
  <si>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</si>
  <si>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</si>
  <si>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</si>
  <si>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</si>
  <si>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</si>
  <si>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</si>
  <si>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</si>
  <si>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</si>
  <si>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</si>
  <si>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</si>
  <si>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</si>
  <si>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</si>
  <si>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</si>
  <si>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</si>
  <si>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</si>
  <si>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</si>
  <si>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</si>
  <si>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</si>
  <si>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</si>
  <si>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</si>
  <si>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</si>
  <si>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</si>
  <si>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</si>
  <si>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</si>
  <si>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</si>
  <si>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</si>
  <si>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</si>
  <si>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</si>
  <si>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</si>
  <si>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</si>
  <si>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</si>
  <si>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</si>
  <si>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</si>
  <si>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</si>
  <si>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</si>
  <si>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</si>
  <si>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</si>
  <si>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</si>
  <si>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</si>
  <si>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</si>
  <si>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</si>
  <si>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</si>
  <si>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</si>
  <si>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</si>
  <si>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</si>
  <si>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</si>
  <si>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</si>
  <si>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</si>
  <si>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</si>
  <si>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</si>
  <si>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</si>
  <si>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</si>
  <si>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</si>
  <si>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</si>
  <si>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</si>
  <si>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</si>
  <si>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</si>
  <si>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</si>
  <si>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</si>
  <si>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</si>
  <si>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</si>
  <si>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</si>
  <si>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</si>
  <si>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</si>
  <si>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</si>
  <si>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</si>
  <si>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</si>
  <si>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</si>
  <si>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</si>
  <si>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</si>
  <si>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</si>
  <si>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</si>
  <si>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</si>
  <si>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</si>
  <si>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</si>
  <si>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</si>
  <si>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</si>
  <si>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</si>
  <si>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</si>
  <si>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</si>
  <si>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</si>
  <si>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</si>
  <si>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</si>
  <si>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</si>
  <si>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</si>
  <si>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</si>
  <si>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</si>
  <si>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</si>
  <si>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</si>
  <si>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</si>
  <si>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</si>
  <si>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</si>
  <si>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</si>
  <si>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</si>
  <si>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</si>
  <si>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</si>
  <si>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</si>
  <si>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</si>
  <si>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</si>
  <si>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</si>
  <si>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</si>
  <si>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</si>
  <si>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</si>
  <si>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</si>
  <si>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</si>
  <si>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</si>
  <si>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</si>
  <si>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</si>
  <si>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</si>
  <si>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</si>
  <si>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</si>
  <si>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</si>
  <si>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</si>
  <si>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</si>
  <si>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</si>
  <si>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</si>
  <si>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</si>
  <si>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</si>
  <si>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</si>
  <si>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</si>
  <si>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</si>
  <si>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</si>
  <si>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</si>
  <si>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</si>
  <si>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</si>
  <si>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</si>
  <si>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</si>
  <si>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</si>
  <si>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</si>
  <si>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</si>
  <si>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</si>
  <si>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</si>
  <si>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</si>
  <si>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</si>
  <si>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</si>
  <si>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</si>
  <si>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</si>
  <si>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</si>
  <si>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</si>
  <si>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</si>
  <si>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</si>
  <si>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</si>
  <si>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</si>
  <si>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</si>
  <si>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</si>
  <si>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</si>
  <si>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</si>
  <si>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</si>
  <si>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</si>
  <si>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</si>
  <si>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</si>
  <si>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</si>
  <si>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</si>
  <si>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</si>
  <si>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</si>
  <si>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</si>
  <si>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</si>
  <si>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</si>
  <si>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</si>
  <si>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</si>
  <si>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</si>
  <si>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</si>
  <si>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</si>
  <si>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</si>
  <si>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</si>
  <si>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</si>
  <si>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</si>
  <si>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</si>
  <si>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</si>
  <si>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</si>
  <si>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</si>
  <si>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</si>
  <si>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</si>
  <si>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</si>
  <si>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</si>
  <si>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</si>
  <si>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</si>
  <si>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</si>
  <si>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</si>
  <si>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</si>
  <si>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</si>
  <si>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</si>
  <si>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</si>
  <si>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</si>
  <si>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</si>
  <si>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</si>
  <si>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</si>
  <si>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</si>
  <si>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</si>
  <si>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</si>
  <si>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</si>
  <si>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</si>
  <si>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</si>
  <si>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</si>
  <si>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</si>
  <si>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</si>
  <si>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</si>
  <si>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</si>
  <si>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</si>
  <si>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</si>
  <si>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</si>
  <si>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</si>
  <si>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</si>
  <si>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</si>
  <si>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</si>
  <si>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</si>
  <si>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</si>
  <si>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</si>
  <si>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</si>
  <si>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</si>
  <si>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</si>
  <si>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</si>
  <si>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</si>
  <si>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</si>
  <si>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</si>
  <si>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</si>
  <si>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</si>
  <si>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</si>
  <si>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</si>
  <si>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</si>
  <si>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</si>
  <si>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</si>
  <si>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</si>
  <si>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</si>
  <si>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</si>
  <si>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</si>
  <si>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</si>
  <si>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</si>
  <si>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</si>
  <si>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</si>
  <si>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</si>
  <si>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</si>
  <si>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</si>
  <si>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</si>
  <si>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</si>
  <si>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</si>
  <si>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</si>
  <si>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</si>
  <si>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</si>
  <si>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</si>
  <si>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</si>
  <si>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</si>
  <si>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</si>
  <si>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</si>
  <si>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</si>
  <si>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</si>
  <si>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</si>
  <si>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</si>
  <si>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</si>
  <si>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</si>
  <si>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</si>
  <si>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</si>
  <si>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</si>
  <si>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</si>
  <si>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</si>
  <si>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</si>
  <si>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</si>
  <si>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</si>
  <si>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</si>
  <si>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</si>
  <si>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</si>
  <si>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</si>
  <si>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</si>
  <si>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</si>
  <si>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</si>
  <si>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</si>
  <si>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</si>
  <si>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</si>
  <si>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</si>
  <si>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</si>
  <si>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</si>
  <si>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</si>
  <si>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</si>
  <si>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</si>
  <si>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</si>
  <si>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</si>
  <si>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</si>
  <si>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</si>
  <si>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</si>
  <si>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</si>
  <si>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</si>
  <si>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</si>
  <si>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</si>
  <si>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</si>
  <si>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</si>
  <si>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</si>
  <si>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</si>
  <si>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</si>
  <si>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</si>
  <si>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</si>
  <si>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</si>
  <si>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</si>
  <si>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</si>
  <si>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</si>
  <si>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</si>
  <si>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</si>
  <si>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</si>
  <si>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</si>
  <si>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</si>
  <si>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</si>
  <si>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</si>
  <si>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</si>
  <si>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</si>
  <si>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</si>
  <si>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</si>
  <si>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</si>
  <si>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</si>
  <si>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</si>
  <si>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</si>
  <si>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</si>
  <si>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</si>
  <si>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</si>
  <si>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</si>
  <si>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</si>
  <si>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</si>
  <si>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</si>
  <si>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</si>
  <si>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</si>
  <si>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</si>
  <si>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</si>
  <si>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</si>
  <si>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</si>
  <si>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</si>
  <si>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</si>
  <si>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</si>
  <si>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</si>
  <si>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</si>
  <si>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</si>
  <si>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</si>
  <si>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</si>
  <si>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</si>
  <si>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</si>
  <si>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</si>
  <si>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</si>
  <si>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</si>
  <si>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</si>
  <si>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</si>
  <si>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</si>
  <si>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</si>
  <si>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</si>
  <si>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</si>
  <si>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</si>
  <si>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</si>
  <si>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</si>
  <si>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</si>
  <si>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</si>
  <si>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</si>
  <si>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</si>
  <si>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</si>
  <si>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</si>
  <si>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</si>
  <si>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</si>
  <si>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</si>
  <si>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</si>
  <si>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</si>
  <si>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</si>
  <si>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</si>
  <si>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</si>
  <si>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</si>
  <si>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</si>
  <si>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</si>
  <si>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</si>
  <si>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</si>
  <si>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</si>
  <si>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</si>
  <si>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</si>
  <si>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</si>
  <si>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</si>
  <si>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</si>
  <si>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</si>
  <si>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</si>
  <si>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</si>
  <si>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</si>
  <si>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</si>
  <si>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</si>
  <si>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</si>
  <si>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</si>
  <si>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</si>
  <si>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</si>
  <si>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</si>
  <si>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</si>
  <si>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</si>
  <si>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</si>
  <si>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</si>
  <si>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</si>
  <si>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</si>
  <si>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</si>
  <si>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</si>
  <si>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</si>
  <si>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</si>
  <si>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</si>
  <si>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</si>
  <si>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</si>
  <si>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</si>
  <si>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</si>
  <si>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</si>
  <si>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</si>
  <si>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</si>
  <si>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</si>
  <si>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</si>
  <si>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</si>
  <si>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</si>
  <si>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</si>
  <si>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</si>
  <si>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</si>
  <si>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</si>
  <si>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</si>
  <si>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</si>
  <si>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</si>
  <si>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</si>
  <si>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</si>
  <si>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</si>
  <si>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</si>
  <si>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</si>
  <si>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</si>
  <si>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</si>
  <si>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</si>
  <si>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</si>
  <si>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</si>
  <si>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</si>
  <si>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</si>
  <si>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</si>
  <si>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</si>
  <si>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</si>
  <si>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</si>
  <si>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</si>
  <si>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</si>
  <si>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</si>
  <si>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</si>
  <si>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</si>
  <si>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</si>
  <si>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</si>
  <si>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</si>
  <si>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</si>
  <si>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</si>
  <si>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</si>
  <si>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</si>
  <si>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</si>
  <si>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</si>
  <si>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</si>
  <si>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</si>
  <si>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</si>
  <si>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</si>
  <si>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</si>
  <si>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</si>
  <si>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</si>
  <si>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</si>
  <si>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</si>
  <si>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</si>
  <si>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</si>
  <si>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</si>
  <si>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</si>
  <si>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</si>
  <si>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</si>
  <si>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</si>
  <si>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</si>
  <si>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</si>
  <si>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</si>
  <si>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</si>
  <si>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</si>
  <si>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</si>
  <si>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</si>
  <si>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</si>
  <si>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</si>
  <si>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</si>
  <si>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</si>
  <si>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</si>
  <si>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</si>
  <si>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</si>
  <si>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</si>
  <si>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</si>
  <si>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</si>
  <si>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</si>
  <si>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</si>
  <si>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</si>
  <si>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</si>
  <si>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</si>
  <si>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</si>
  <si>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</si>
  <si>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</si>
  <si>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</si>
  <si>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</si>
  <si>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</si>
  <si>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</si>
  <si>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</si>
  <si>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</si>
  <si>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</si>
  <si>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</si>
  <si>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</si>
  <si>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</si>
  <si>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</si>
  <si>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</si>
  <si>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</si>
  <si>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</si>
  <si>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</si>
  <si>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</si>
  <si>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</si>
  <si>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</si>
  <si>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</si>
  <si>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</si>
  <si>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</si>
  <si>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</si>
  <si>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</si>
  <si>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</si>
  <si>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</si>
  <si>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</si>
  <si>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</si>
  <si>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</si>
  <si>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</si>
  <si>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</si>
  <si>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</si>
  <si>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</si>
  <si>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</si>
  <si>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</si>
  <si>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</si>
  <si>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</si>
  <si>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</si>
  <si>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</si>
  <si>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</si>
  <si>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</si>
  <si>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</si>
  <si>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</si>
  <si>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</si>
  <si>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</si>
  <si>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</si>
  <si>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</si>
  <si>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</si>
  <si>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</si>
  <si>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</si>
  <si>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</si>
  <si>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</si>
  <si>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</si>
  <si>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</si>
  <si>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</si>
  <si>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</si>
  <si>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</si>
  <si>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</si>
  <si>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</si>
  <si>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</si>
  <si>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</si>
  <si>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</si>
  <si>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</si>
  <si>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</si>
  <si>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</si>
  <si>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</si>
  <si>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</si>
  <si>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</si>
  <si>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</si>
  <si>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</si>
  <si>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</si>
  <si>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</si>
  <si>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</si>
  <si>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</si>
  <si>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</si>
  <si>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</si>
  <si>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</si>
  <si>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</si>
  <si>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</si>
  <si>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</si>
  <si>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</si>
  <si>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</si>
  <si>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</si>
  <si>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</si>
  <si>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</si>
  <si>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</si>
  <si>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</si>
  <si>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</si>
  <si>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</si>
  <si>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</si>
  <si>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</si>
  <si>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</si>
  <si>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</si>
  <si>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</si>
  <si>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</si>
  <si>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</si>
  <si>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</si>
  <si>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</si>
  <si>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</si>
  <si>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</si>
  <si>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</si>
  <si>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</si>
  <si>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</si>
  <si>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</si>
  <si>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</si>
  <si>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</si>
  <si>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</si>
  <si>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</si>
  <si>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</si>
  <si>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</si>
  <si>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</si>
  <si>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</si>
  <si>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</si>
  <si>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</si>
  <si>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</si>
  <si>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</si>
  <si>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</si>
  <si>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</si>
  <si>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</si>
  <si>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</si>
  <si>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</si>
  <si>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</si>
  <si>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</si>
  <si>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</si>
  <si>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</si>
  <si>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</si>
  <si>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</si>
  <si>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</si>
  <si>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</si>
  <si>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</si>
  <si>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</si>
  <si>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</si>
  <si>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</si>
  <si>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</si>
  <si>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</si>
  <si>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</si>
  <si>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</si>
  <si>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</si>
  <si>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</si>
  <si>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</si>
  <si>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</si>
  <si>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</si>
  <si>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</si>
  <si>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</si>
  <si>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</si>
  <si>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</si>
  <si>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</si>
  <si>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</si>
  <si>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</si>
  <si>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</si>
  <si>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</si>
  <si>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</si>
  <si>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</si>
  <si>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</si>
  <si>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</si>
  <si>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</si>
  <si>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</si>
  <si>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</si>
  <si>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</si>
  <si>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</si>
  <si>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</si>
  <si>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</si>
  <si>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</si>
  <si>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</si>
  <si>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</si>
  <si>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</si>
  <si>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</si>
  <si>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</si>
  <si>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</si>
  <si>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</si>
  <si>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</si>
  <si>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</si>
  <si>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</si>
  <si>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</si>
  <si>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</si>
  <si>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</si>
  <si>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</si>
  <si>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</si>
  <si>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</si>
  <si>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</si>
  <si>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</si>
  <si>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</si>
  <si>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</si>
  <si>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</si>
  <si>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</si>
  <si>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</si>
  <si>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</si>
  <si>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</si>
  <si>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</si>
  <si>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</si>
  <si>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</si>
  <si>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</si>
  <si>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</si>
  <si>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</si>
  <si>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</si>
  <si>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</si>
  <si>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</si>
  <si>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</si>
  <si>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</si>
  <si>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</si>
  <si>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</si>
  <si>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</si>
  <si>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</si>
  <si>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</si>
  <si>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</si>
  <si>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</si>
  <si>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</si>
  <si>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</si>
  <si>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</si>
  <si>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</si>
  <si>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</si>
  <si>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</si>
  <si>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</si>
  <si>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</si>
  <si>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</si>
  <si>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</si>
  <si>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</si>
  <si>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</si>
  <si>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</si>
  <si>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</si>
  <si>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</si>
  <si>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</si>
  <si>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</si>
  <si>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</si>
  <si>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</si>
  <si>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</si>
  <si>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</si>
  <si>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</si>
  <si>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</si>
  <si>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</si>
  <si>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</si>
  <si>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</si>
  <si>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</si>
  <si>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</si>
  <si>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</si>
  <si>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</si>
  <si>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</si>
  <si>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</si>
  <si>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</si>
  <si>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</si>
  <si>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</si>
  <si>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</si>
  <si>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</si>
  <si>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</si>
  <si>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</si>
  <si>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</si>
  <si>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</si>
  <si>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</si>
  <si>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</si>
  <si>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</si>
  <si>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</si>
  <si>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</si>
  <si>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</si>
  <si>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</si>
  <si>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</si>
  <si>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</si>
  <si>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</si>
  <si>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</si>
  <si>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</si>
  <si>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</si>
  <si>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</si>
  <si>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</si>
  <si>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</si>
  <si>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</si>
  <si>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</si>
  <si>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</si>
  <si>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</si>
  <si>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</si>
  <si>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</si>
  <si>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</si>
  <si>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</si>
  <si>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</si>
  <si>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</si>
  <si>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</si>
  <si>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</si>
  <si>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</si>
  <si>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</si>
  <si>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</si>
  <si>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</si>
  <si>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</si>
  <si>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</si>
  <si>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</si>
  <si>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</si>
  <si>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</si>
  <si>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</si>
  <si>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</si>
  <si>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</si>
  <si>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</si>
  <si>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</si>
  <si>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</si>
  <si>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</si>
  <si>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</si>
  <si>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</si>
  <si>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</si>
  <si>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</si>
  <si>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</si>
  <si>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</si>
  <si>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</si>
  <si>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</si>
  <si>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</si>
  <si>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</si>
  <si>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</si>
  <si>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</si>
  <si>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</si>
  <si>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</si>
  <si>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</si>
  <si>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</si>
  <si>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</si>
  <si>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</si>
  <si>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</si>
  <si>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</si>
  <si>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</si>
  <si>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</si>
  <si>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</si>
  <si>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</si>
  <si>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</si>
  <si>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</si>
  <si>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</si>
  <si>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</si>
  <si>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</si>
  <si>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</si>
  <si>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</si>
  <si>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</si>
  <si>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</si>
  <si>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</si>
  <si>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</si>
  <si>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</si>
  <si>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</si>
  <si>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</si>
  <si>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</si>
  <si>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</si>
  <si>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</si>
  <si>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</si>
  <si>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</si>
  <si>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</si>
  <si>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</si>
  <si>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</si>
  <si>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</si>
  <si>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</si>
  <si>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</si>
  <si>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</si>
  <si>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</si>
  <si>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</si>
  <si>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</si>
  <si>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</si>
  <si>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</si>
  <si>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</si>
  <si>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</si>
  <si>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</si>
  <si>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</si>
  <si>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</si>
  <si>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</si>
  <si>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</si>
  <si>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</si>
  <si>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</si>
  <si>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</si>
  <si>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</si>
  <si>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</si>
  <si>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</si>
  <si>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</si>
  <si>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</si>
  <si>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</si>
  <si>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</si>
  <si>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</si>
  <si>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</si>
  <si>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</si>
  <si>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</si>
  <si>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</si>
  <si>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</si>
  <si>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</si>
  <si>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</si>
  <si>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</si>
  <si>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</si>
  <si>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</si>
  <si>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</si>
  <si>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</si>
  <si>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</si>
  <si>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</si>
  <si>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</si>
  <si>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</si>
  <si>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</si>
  <si>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</si>
  <si>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</si>
  <si>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</si>
  <si>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</si>
  <si>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</si>
  <si>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</si>
  <si>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</si>
  <si>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</si>
  <si>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</si>
  <si>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</si>
  <si>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</si>
  <si>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</si>
  <si>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</si>
  <si>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</si>
  <si>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</si>
  <si>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</si>
  <si>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</si>
  <si>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</si>
  <si>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</si>
  <si>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</si>
  <si>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</si>
  <si>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</si>
  <si>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</si>
  <si>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</si>
  <si>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</si>
  <si>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</si>
  <si>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</si>
  <si>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</si>
  <si>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</si>
  <si>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</si>
  <si>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</si>
  <si>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</si>
  <si>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</si>
  <si>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</si>
  <si>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</si>
  <si>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</si>
  <si>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</si>
  <si>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</si>
  <si>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</si>
  <si>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</si>
  <si>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</si>
  <si>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</si>
  <si>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</si>
  <si>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</si>
  <si>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</si>
  <si>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</si>
  <si>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</si>
  <si>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</si>
  <si>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</si>
  <si>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</si>
  <si>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</si>
  <si>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</si>
  <si>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</si>
  <si>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</si>
  <si>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</si>
  <si>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</si>
  <si>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</si>
  <si>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</si>
  <si>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</si>
  <si>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</si>
  <si>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</si>
  <si>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</si>
  <si>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</si>
  <si>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</si>
  <si>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</si>
  <si>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</si>
  <si>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</si>
  <si>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</si>
  <si>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</si>
  <si>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</si>
  <si>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</si>
  <si>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</si>
  <si>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</si>
  <si>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</si>
  <si>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</si>
  <si>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</si>
  <si>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</si>
  <si>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</si>
  <si>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</si>
  <si>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</si>
  <si>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</si>
  <si>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</si>
  <si>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</si>
  <si>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</si>
  <si>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</si>
  <si>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</si>
  <si>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</si>
  <si>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</si>
  <si>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</si>
  <si>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</si>
  <si>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</si>
  <si>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</si>
  <si>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</si>
  <si>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</si>
  <si>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</si>
  <si>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</si>
  <si>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</si>
  <si>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</si>
  <si>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</si>
  <si>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</si>
  <si>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</si>
  <si>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</si>
  <si>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</si>
  <si>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</si>
  <si>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</si>
  <si>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</si>
  <si>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</si>
  <si>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</si>
  <si>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</si>
  <si>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</si>
  <si>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</si>
  <si>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</si>
  <si>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</si>
  <si>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</si>
  <si>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</si>
  <si>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</si>
  <si>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</si>
  <si>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</si>
  <si>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</si>
  <si>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</si>
  <si>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</si>
  <si>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</si>
  <si>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</si>
  <si>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</si>
  <si>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</si>
  <si>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</si>
  <si>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</si>
  <si>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</si>
  <si>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</si>
  <si>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</si>
  <si>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</si>
  <si>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</si>
  <si>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</si>
  <si>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</si>
  <si>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</si>
  <si>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</si>
  <si>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</si>
  <si>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</si>
  <si>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</si>
  <si>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</si>
  <si>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</si>
  <si>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</si>
  <si>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</si>
  <si>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</si>
  <si>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</si>
  <si>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</si>
  <si>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</si>
  <si>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</si>
  <si>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</si>
  <si>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</si>
  <si>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</si>
  <si>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</si>
  <si>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</si>
  <si>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</si>
  <si>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</si>
  <si>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</si>
  <si>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</si>
  <si>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</si>
  <si>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</si>
  <si>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</si>
  <si>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</si>
  <si>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</si>
  <si>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</si>
  <si>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</si>
  <si>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</si>
  <si>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</si>
  <si>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</si>
  <si>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</si>
  <si>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</si>
  <si>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</si>
  <si>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</si>
  <si>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</si>
  <si>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</si>
  <si>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</si>
  <si>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</si>
  <si>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</si>
  <si>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</si>
  <si>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</si>
  <si>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</si>
  <si>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</si>
  <si>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</si>
  <si>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</si>
  <si>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</si>
  <si>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</si>
  <si>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</si>
  <si>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</si>
  <si>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</si>
  <si>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</si>
  <si>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</si>
  <si>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</si>
  <si>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</si>
  <si>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</si>
  <si>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</si>
  <si>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</si>
  <si>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</si>
  <si>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</si>
  <si>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</si>
  <si>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</si>
  <si>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</si>
  <si>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</si>
  <si>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</si>
  <si>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</si>
  <si>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</si>
  <si>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</si>
  <si>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</si>
  <si>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</si>
  <si>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</si>
  <si>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</si>
  <si>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</si>
  <si>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</si>
  <si>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</si>
  <si>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</si>
  <si>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</si>
  <si>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</si>
  <si>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</si>
  <si>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</si>
  <si>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</si>
  <si>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</si>
  <si>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</si>
  <si>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</si>
  <si>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</si>
  <si>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</si>
  <si>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</si>
  <si>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</si>
  <si>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</si>
  <si>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</si>
  <si>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</si>
  <si>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</si>
  <si>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</si>
  <si>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</si>
  <si>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</si>
  <si>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</si>
  <si>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</si>
  <si>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</si>
  <si>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</si>
  <si>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</si>
  <si>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</si>
  <si>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</si>
  <si>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</si>
  <si>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</si>
  <si>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</si>
  <si>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</si>
  <si>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</si>
  <si>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</si>
  <si>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</si>
  <si>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</si>
  <si>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</si>
  <si>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</si>
  <si>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</si>
  <si>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</si>
  <si>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</si>
  <si>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</si>
  <si>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</si>
  <si>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</si>
  <si>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</si>
  <si>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</si>
  <si>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</si>
  <si>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</si>
  <si>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</si>
  <si>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</si>
  <si>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</si>
  <si>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</si>
  <si>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</si>
  <si>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</si>
  <si>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</si>
  <si>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</si>
  <si>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</si>
  <si>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</si>
  <si>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</si>
  <si>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</si>
  <si>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</si>
  <si>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</si>
  <si>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</si>
  <si>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</si>
  <si>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</si>
  <si>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</si>
  <si>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</si>
  <si>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</si>
  <si>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</si>
  <si>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</si>
  <si>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</si>
  <si>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</si>
  <si>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</si>
  <si>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</si>
  <si>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</si>
  <si>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</si>
  <si>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</si>
  <si>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</si>
  <si>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</si>
  <si>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</si>
  <si>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</si>
  <si>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</si>
  <si>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</si>
  <si>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</si>
  <si>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</si>
  <si>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</si>
  <si>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</si>
  <si>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</si>
  <si>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</si>
  <si>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</si>
  <si>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</si>
  <si>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</si>
  <si>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</si>
  <si>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</si>
  <si>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</si>
  <si>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</si>
  <si>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</si>
  <si>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</si>
  <si>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</si>
  <si>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</si>
  <si>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</si>
  <si>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</si>
  <si>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</si>
  <si>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</si>
  <si>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</si>
  <si>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</si>
  <si>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</si>
  <si>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</si>
  <si>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</si>
  <si>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</si>
  <si>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</si>
  <si>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</si>
  <si>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</si>
  <si>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</si>
  <si>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</si>
  <si>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</si>
  <si>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</si>
  <si>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</si>
  <si>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</si>
  <si>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</si>
  <si>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</si>
  <si>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</si>
  <si>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</si>
  <si>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</si>
  <si>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</si>
  <si>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</si>
  <si>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</si>
  <si>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</si>
  <si>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</si>
  <si>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</si>
  <si>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</si>
  <si>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</si>
  <si>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</si>
  <si>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</si>
  <si>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</si>
  <si>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</si>
  <si>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</si>
  <si>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</si>
  <si>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</si>
  <si>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</si>
  <si>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</si>
  <si>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</si>
  <si>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</si>
  <si>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</si>
  <si>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</si>
  <si>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</si>
  <si>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</si>
  <si>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</si>
  <si>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</si>
  <si>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</si>
  <si>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</si>
  <si>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</si>
  <si>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</si>
  <si>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</si>
  <si>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</si>
  <si>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</si>
  <si>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</si>
  <si>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</si>
  <si>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</si>
  <si>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</si>
  <si>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</si>
  <si>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</si>
  <si>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</si>
  <si>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</si>
  <si>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</si>
  <si>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</si>
  <si>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</si>
  <si>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</si>
  <si>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</si>
  <si>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</si>
  <si>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</si>
  <si>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</si>
  <si>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</si>
  <si>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</si>
  <si>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</si>
  <si>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</si>
  <si>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</si>
  <si>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</si>
  <si>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</si>
  <si>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</si>
  <si>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</si>
  <si>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</si>
  <si>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</si>
  <si>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</si>
  <si>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</si>
  <si>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</si>
  <si>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</si>
  <si>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</si>
  <si>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</si>
  <si>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</si>
  <si>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</si>
  <si>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</si>
  <si>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</si>
  <si>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</si>
  <si>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</si>
  <si>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</si>
  <si>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</si>
  <si>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</si>
  <si>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</si>
  <si>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</si>
  <si>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</si>
  <si>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</si>
  <si>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</si>
  <si>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</si>
  <si>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</si>
  <si>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</si>
  <si>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</si>
  <si>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</si>
  <si>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</si>
  <si>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</si>
  <si>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</si>
  <si>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</si>
  <si>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</si>
  <si>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</si>
  <si>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</si>
  <si>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</si>
  <si>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</si>
  <si>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</si>
  <si>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</si>
  <si>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</si>
  <si>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</si>
  <si>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</si>
  <si>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</si>
  <si>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</si>
  <si>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</si>
  <si>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</si>
  <si>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</si>
  <si>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</si>
  <si>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</si>
  <si>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</si>
  <si>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</si>
  <si>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</si>
  <si>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</si>
  <si>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</si>
  <si>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</si>
  <si>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</si>
  <si>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</si>
  <si>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</si>
  <si>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</si>
  <si>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</si>
  <si>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</si>
  <si>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</si>
  <si>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</si>
  <si>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</si>
  <si>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</si>
  <si>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</si>
  <si>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</si>
  <si>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</si>
  <si>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</si>
  <si>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</si>
  <si>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</si>
  <si>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</si>
  <si>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</si>
  <si>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</si>
  <si>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</si>
  <si>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</si>
  <si>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</si>
  <si>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</si>
  <si>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</si>
  <si>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</si>
  <si>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</si>
  <si>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</si>
  <si>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</si>
  <si>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</si>
  <si>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</si>
  <si>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</si>
  <si>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</si>
  <si>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</si>
  <si>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</si>
  <si>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</si>
  <si>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</si>
  <si>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</si>
  <si>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</si>
  <si>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</si>
  <si>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</si>
  <si>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</si>
  <si>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</si>
  <si>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</si>
  <si>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</si>
  <si>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</si>
  <si>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</si>
  <si>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</si>
  <si>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</si>
  <si>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</si>
  <si>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</si>
  <si>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</si>
  <si>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</si>
  <si>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</si>
  <si>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</si>
  <si>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</si>
  <si>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</si>
  <si>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</si>
  <si>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</si>
  <si>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</si>
  <si>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</si>
  <si>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</si>
  <si>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</si>
  <si>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</si>
  <si>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</si>
  <si>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</si>
  <si>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</si>
  <si>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</si>
  <si>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</si>
  <si>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</si>
  <si>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</si>
  <si>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</si>
  <si>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</si>
  <si>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</si>
  <si>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</si>
  <si>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</si>
  <si>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</si>
  <si>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</si>
  <si>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</si>
  <si>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</si>
  <si>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</si>
  <si>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</si>
  <si>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</si>
  <si>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</si>
  <si>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</si>
  <si>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</si>
  <si>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</si>
  <si>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</si>
  <si>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</si>
  <si>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</si>
  <si>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</si>
  <si>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</si>
  <si>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</si>
  <si>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</si>
  <si>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</si>
  <si>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</si>
  <si>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</si>
  <si>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</si>
  <si>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</si>
  <si>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</si>
  <si>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</si>
  <si>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</si>
  <si>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</si>
  <si>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</si>
  <si>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</si>
  <si>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</si>
  <si>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</si>
  <si>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</si>
  <si>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</si>
  <si>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</si>
  <si>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</si>
  <si>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</si>
  <si>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</si>
  <si>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</si>
  <si>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</si>
  <si>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</si>
  <si>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</si>
  <si>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</si>
  <si>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</si>
  <si>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</si>
  <si>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</si>
  <si>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</si>
  <si>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</si>
  <si>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</si>
  <si>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</si>
  <si>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</si>
  <si>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</si>
  <si>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</si>
  <si>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</si>
  <si>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</si>
  <si>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</si>
  <si>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</si>
  <si>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</si>
  <si>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</si>
  <si>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</si>
  <si>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</si>
  <si>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</si>
  <si>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</si>
  <si>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</si>
  <si>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</si>
  <si>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</si>
  <si>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</si>
  <si>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</si>
  <si>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</si>
  <si>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</si>
  <si>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</si>
  <si>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</si>
  <si>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</si>
  <si>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</si>
  <si>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</si>
  <si>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</si>
  <si>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</si>
  <si>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</si>
  <si>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</si>
  <si>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</si>
  <si>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</si>
  <si>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</si>
  <si>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</si>
  <si>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</si>
  <si>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</si>
  <si>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</si>
  <si>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</si>
  <si>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</si>
  <si>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</si>
  <si>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</si>
  <si>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</si>
  <si>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</si>
  <si>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</si>
  <si>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</si>
  <si>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</si>
  <si>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</si>
  <si>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</si>
  <si>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</si>
  <si>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</si>
  <si>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</si>
  <si>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</si>
  <si>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</si>
  <si>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</si>
  <si>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</si>
  <si>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</si>
  <si>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</si>
  <si>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</si>
  <si>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</si>
  <si>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</si>
  <si>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</si>
  <si>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</si>
  <si>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</si>
  <si>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</si>
  <si>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</si>
  <si>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</si>
  <si>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</si>
  <si>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</si>
  <si>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</si>
  <si>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</si>
  <si>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</si>
  <si>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</si>
  <si>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</si>
  <si>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</si>
  <si>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</si>
  <si>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</si>
  <si>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</si>
  <si>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</si>
  <si>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</si>
  <si>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</si>
  <si>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</si>
  <si>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</si>
  <si>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</si>
  <si>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</si>
  <si>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</si>
  <si>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</si>
  <si>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</si>
  <si>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</si>
  <si>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</si>
  <si>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</si>
  <si>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</si>
  <si>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</si>
  <si>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</si>
  <si>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</si>
  <si>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</si>
  <si>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</si>
  <si>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</si>
  <si>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</si>
  <si>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</si>
  <si>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</si>
  <si>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</si>
  <si>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</si>
  <si>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</si>
  <si>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</si>
  <si>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</si>
  <si>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</si>
  <si>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</si>
  <si>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</si>
  <si>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</si>
  <si>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</si>
  <si>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</si>
  <si>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</si>
  <si>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</si>
  <si>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</si>
  <si>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</si>
  <si>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</si>
  <si>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</si>
  <si>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</si>
  <si>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</si>
  <si>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</si>
  <si>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</si>
  <si>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</si>
  <si>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</si>
  <si>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</si>
  <si>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</si>
  <si>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</si>
  <si>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</si>
  <si>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</si>
  <si>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</si>
  <si>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</si>
  <si>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</si>
  <si>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</si>
  <si>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</si>
  <si>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</si>
  <si>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</si>
  <si>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</si>
  <si>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</si>
  <si>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</si>
  <si>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</si>
  <si>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</si>
  <si>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</si>
  <si>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</si>
  <si>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</si>
  <si>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</si>
  <si>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</si>
  <si>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</si>
  <si>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</si>
  <si>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</si>
  <si>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</si>
  <si>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</si>
  <si>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</si>
  <si>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</si>
  <si>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</si>
  <si>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</si>
  <si>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</si>
  <si>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</si>
  <si>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</si>
  <si>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</si>
  <si>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</si>
  <si>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</si>
  <si>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</si>
  <si>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</si>
  <si>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</si>
  <si>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</si>
  <si>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</si>
  <si>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</si>
  <si>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</si>
  <si>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</si>
  <si>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</si>
  <si>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</si>
  <si>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</si>
  <si>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</si>
  <si>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</si>
  <si>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</si>
  <si>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</si>
  <si>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</si>
  <si>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</si>
  <si>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</si>
  <si>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</si>
  <si>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</si>
  <si>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</si>
  <si>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</si>
  <si>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</si>
  <si>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</si>
  <si>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</si>
  <si>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</si>
  <si>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</si>
  <si>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</si>
  <si>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</si>
  <si>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</si>
  <si>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</si>
  <si>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</si>
  <si>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</si>
  <si>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</si>
  <si>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</si>
  <si>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</si>
  <si>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</si>
  <si>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</si>
  <si>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</si>
  <si>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</si>
  <si>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</si>
  <si>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</si>
  <si>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</si>
  <si>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</si>
  <si>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</si>
  <si>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</si>
  <si>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</si>
  <si>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</si>
  <si>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</si>
  <si>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</si>
  <si>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</si>
  <si>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</si>
  <si>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</si>
  <si>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</si>
  <si>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</si>
  <si>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</si>
  <si>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</si>
  <si>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</si>
  <si>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</si>
  <si>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</si>
  <si>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</si>
  <si>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</si>
  <si>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</si>
  <si>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</si>
  <si>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</si>
  <si>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</si>
  <si>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</si>
  <si>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</si>
  <si>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</si>
  <si>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</si>
  <si>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</si>
  <si>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</si>
  <si>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</si>
  <si>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</si>
  <si>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</si>
  <si>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</si>
  <si>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</si>
  <si>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</si>
  <si>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</si>
  <si>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</si>
  <si>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</si>
  <si>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</si>
  <si>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</si>
  <si>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</si>
  <si>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</si>
  <si>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</si>
  <si>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</si>
  <si>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</si>
  <si>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</si>
  <si>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</si>
  <si>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</si>
  <si>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</si>
  <si>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</si>
  <si>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</si>
  <si>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</si>
  <si>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</si>
  <si>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</si>
  <si>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</si>
  <si>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</si>
  <si>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</si>
  <si>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</si>
  <si>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</si>
  <si>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</si>
  <si>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</si>
  <si>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</si>
  <si>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</si>
  <si>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</si>
  <si>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</si>
  <si>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</si>
  <si>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</si>
  <si>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</si>
  <si>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</si>
  <si>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</si>
  <si>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</si>
  <si>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</si>
  <si>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</si>
  <si>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</si>
  <si>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</si>
  <si>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</si>
  <si>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</si>
  <si>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</si>
  <si>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</si>
  <si>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</si>
  <si>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</si>
  <si>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</si>
  <si>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</si>
  <si>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</si>
  <si>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</si>
  <si>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</si>
  <si>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</si>
  <si>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</si>
  <si>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</si>
  <si>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</si>
  <si>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</si>
  <si>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</si>
  <si>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</si>
  <si>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</si>
  <si>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</si>
  <si>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</si>
  <si>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</si>
  <si>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</si>
  <si>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</si>
  <si>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</si>
  <si>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</si>
  <si>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</si>
  <si>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</si>
  <si>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</si>
  <si>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</si>
  <si>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</si>
  <si>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</si>
  <si>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</si>
  <si>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</si>
  <si>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</si>
  <si>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</si>
  <si>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</si>
  <si>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</si>
  <si>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</si>
  <si>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</si>
  <si>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</si>
  <si>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</si>
  <si>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</si>
  <si>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</si>
  <si>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</si>
  <si>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</si>
  <si>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</si>
  <si>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</si>
  <si>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</si>
  <si>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</si>
  <si>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</si>
  <si>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</si>
  <si>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</si>
  <si>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</si>
  <si>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</si>
  <si>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</si>
  <si>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</si>
  <si>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</si>
  <si>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</si>
  <si>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</si>
  <si>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</si>
  <si>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</si>
  <si>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</si>
  <si>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</si>
  <si>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</si>
  <si>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</si>
  <si>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</si>
  <si>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</si>
  <si>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</si>
  <si>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</si>
  <si>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</si>
  <si>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</si>
  <si>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</si>
  <si>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</si>
  <si>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</si>
  <si>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</si>
  <si>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</si>
  <si>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</si>
  <si>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</si>
  <si>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</si>
  <si>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</si>
  <si>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</si>
  <si>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</si>
  <si>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</si>
  <si>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</si>
  <si>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</si>
  <si>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</si>
  <si>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</si>
  <si>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</si>
  <si>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</si>
  <si>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</si>
  <si>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</si>
  <si>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</si>
  <si>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</si>
  <si>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</si>
  <si>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</si>
  <si>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</si>
  <si>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</si>
  <si>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</si>
  <si>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</si>
  <si>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</si>
  <si>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</si>
  <si>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</si>
  <si>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</si>
  <si>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</si>
  <si>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</si>
  <si>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</si>
  <si>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</si>
  <si>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</si>
  <si>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</si>
  <si>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</si>
  <si>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</si>
  <si>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</si>
  <si>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</si>
  <si>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</si>
  <si>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</si>
  <si>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</si>
  <si>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</si>
  <si>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</si>
  <si>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</si>
  <si>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</si>
  <si>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</si>
  <si>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</si>
  <si>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</si>
  <si>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</si>
  <si>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</si>
  <si>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</si>
  <si>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</si>
  <si>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</si>
  <si>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</si>
  <si>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</si>
  <si>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</si>
  <si>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</si>
  <si>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</si>
  <si>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</si>
  <si>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</si>
  <si>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</si>
  <si>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</si>
  <si>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</si>
  <si>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</si>
  <si>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</si>
  <si>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</si>
  <si>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</si>
  <si>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</si>
  <si>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</si>
  <si>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</si>
  <si>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</si>
  <si>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</si>
  <si>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</si>
  <si>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</si>
  <si>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</si>
  <si>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</si>
  <si>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</si>
  <si>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</si>
  <si>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</si>
  <si>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</si>
  <si>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</si>
  <si>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</si>
  <si>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</si>
  <si>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</si>
  <si>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</si>
  <si>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</si>
  <si>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</si>
  <si>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</si>
  <si>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</si>
  <si>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</si>
  <si>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</si>
  <si>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</si>
  <si>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</si>
  <si>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</si>
  <si>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</si>
  <si>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</si>
  <si>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</si>
  <si>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</si>
  <si>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</si>
  <si>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</si>
  <si>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</si>
  <si>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</si>
  <si>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</si>
  <si>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</si>
  <si>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</si>
  <si>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</si>
  <si>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</si>
  <si>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</si>
  <si>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</si>
  <si>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</si>
  <si>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</si>
  <si>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</si>
  <si>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</si>
  <si>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</si>
  <si>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</si>
  <si>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</si>
  <si>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</si>
  <si>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</si>
  <si>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</si>
  <si>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</si>
  <si>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</si>
  <si>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</si>
  <si>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</si>
  <si>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</si>
  <si>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</si>
  <si>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</si>
  <si>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</si>
  <si>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</si>
  <si>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</si>
  <si>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</si>
  <si>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</si>
  <si>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</si>
  <si>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</si>
  <si>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</si>
  <si>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</si>
  <si>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</si>
  <si>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</si>
  <si>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</si>
  <si>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</si>
  <si>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</si>
  <si>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</si>
  <si>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</si>
  <si>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</si>
  <si>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</si>
  <si>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</si>
  <si>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</si>
  <si>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</si>
  <si>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</si>
  <si>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</si>
  <si>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</si>
  <si>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</si>
  <si>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</si>
  <si>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</si>
  <si>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</si>
  <si>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</si>
  <si>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</si>
  <si>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</si>
  <si>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</si>
  <si>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</si>
  <si>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</si>
  <si>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</si>
  <si>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</si>
  <si>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</si>
  <si>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</si>
  <si>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</si>
  <si>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</si>
  <si>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</si>
  <si>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</si>
  <si>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</si>
  <si>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</si>
  <si>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</si>
  <si>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</si>
  <si>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</si>
  <si>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</si>
  <si>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</si>
  <si>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</si>
  <si>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</si>
  <si>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</si>
  <si>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</si>
  <si>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</si>
  <si>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</si>
  <si>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</si>
  <si>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</si>
  <si>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</si>
  <si>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</si>
  <si>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</si>
  <si>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</si>
  <si>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</si>
  <si>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</si>
  <si>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</si>
  <si>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</si>
  <si>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</si>
  <si>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</si>
  <si>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</si>
  <si>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</si>
  <si>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</si>
  <si>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</si>
  <si>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</si>
  <si>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</si>
  <si>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</si>
  <si>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</si>
  <si>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</si>
  <si>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</si>
  <si>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</si>
  <si>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</si>
  <si>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</si>
  <si>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</si>
  <si>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</si>
  <si>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</si>
  <si>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</si>
  <si>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</si>
  <si>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</si>
  <si>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</si>
  <si>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</si>
  <si>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</si>
  <si>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</si>
  <si>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</si>
  <si>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</si>
  <si>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</si>
  <si>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</si>
  <si>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</si>
  <si>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</si>
  <si>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</si>
  <si>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</si>
  <si>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</si>
  <si>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</si>
  <si>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</si>
  <si>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</si>
  <si>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</si>
  <si>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</si>
  <si>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</si>
  <si>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</si>
  <si>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</si>
  <si>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</si>
  <si>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</si>
  <si>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</si>
  <si>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</si>
  <si>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</si>
  <si>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</si>
  <si>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</si>
  <si>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</si>
  <si>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</si>
  <si>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</si>
  <si>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</si>
  <si>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</si>
  <si>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</si>
  <si>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</si>
  <si>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</si>
  <si>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</si>
  <si>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</si>
  <si>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</si>
  <si>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</si>
  <si>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</si>
  <si>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</si>
  <si>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</si>
  <si>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</si>
  <si>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</si>
  <si>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</si>
  <si>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</si>
  <si>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</si>
  <si>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</si>
  <si>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</si>
  <si>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</si>
  <si>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</si>
  <si>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</si>
  <si>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</si>
  <si>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</si>
  <si>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</si>
  <si>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</si>
  <si>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</si>
  <si>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</si>
  <si>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</si>
  <si>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</si>
  <si>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</si>
  <si>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</si>
  <si>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</si>
  <si>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</si>
  <si>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</si>
  <si>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</si>
  <si>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</si>
  <si>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</si>
  <si>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</si>
  <si>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</si>
  <si>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</si>
  <si>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</si>
  <si>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</si>
  <si>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</si>
  <si>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</si>
  <si>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</si>
  <si>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</si>
  <si>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</si>
  <si>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</si>
  <si>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</si>
  <si>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</si>
  <si>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</si>
  <si>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</si>
  <si>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</si>
  <si>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</si>
  <si>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</si>
  <si>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</si>
  <si>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</si>
  <si>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</si>
  <si>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</si>
  <si>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</si>
  <si>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</si>
  <si>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</si>
  <si>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</si>
  <si>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</si>
  <si>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</si>
  <si>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</si>
  <si>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</si>
  <si>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</si>
  <si>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</si>
  <si>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</si>
  <si>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</si>
  <si>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</si>
  <si>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</si>
  <si>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</si>
  <si>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</si>
  <si>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</si>
  <si>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</si>
  <si>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</si>
  <si>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</si>
  <si>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</si>
  <si>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</si>
  <si>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</si>
  <si>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</si>
  <si>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</si>
  <si>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</si>
  <si>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</si>
  <si>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</si>
  <si>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</si>
  <si>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</si>
  <si>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</si>
  <si>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</si>
  <si>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</si>
  <si>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</si>
  <si>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</si>
  <si>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</si>
  <si>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</si>
  <si>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</si>
  <si>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</si>
  <si>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</si>
  <si>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</si>
  <si>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</si>
  <si>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</si>
  <si>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</si>
  <si>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</si>
  <si>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</si>
  <si>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</si>
  <si>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</si>
  <si>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</si>
  <si>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</si>
  <si>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</si>
  <si>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</si>
  <si>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</si>
  <si>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</si>
  <si>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</si>
  <si>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</si>
  <si>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</si>
  <si>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</si>
  <si>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</si>
  <si>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</si>
  <si>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</si>
  <si>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</si>
  <si>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</si>
  <si>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</si>
  <si>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</si>
  <si>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</si>
  <si>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</si>
  <si>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</si>
  <si>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</si>
  <si>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</si>
  <si>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</si>
  <si>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</si>
  <si>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</si>
  <si>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</si>
  <si>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</si>
  <si>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</si>
  <si>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</si>
  <si>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</si>
  <si>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</si>
  <si>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</si>
  <si>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</si>
  <si>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</si>
  <si>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</si>
  <si>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</si>
  <si>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</si>
  <si>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</si>
  <si>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</si>
  <si>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</si>
  <si>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</si>
  <si>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</si>
  <si>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</si>
  <si>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</si>
  <si>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</si>
  <si>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</si>
  <si>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</si>
  <si>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</si>
  <si>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</si>
  <si>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</si>
  <si>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</si>
  <si>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</si>
  <si>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</si>
  <si>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</si>
  <si>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</si>
  <si>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</si>
  <si>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</si>
  <si>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</si>
  <si>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</si>
  <si>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</si>
  <si>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</si>
  <si>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</si>
  <si>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</si>
  <si>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</si>
  <si>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</si>
  <si>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</si>
  <si>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</si>
  <si>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</si>
  <si>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</si>
  <si>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</si>
  <si>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</si>
  <si>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</si>
  <si>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</si>
  <si>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</si>
  <si>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</si>
  <si>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</si>
  <si>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</si>
  <si>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</si>
  <si>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</si>
  <si>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</si>
  <si>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</si>
  <si>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</si>
  <si>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</si>
  <si>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</si>
  <si>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</si>
  <si>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</si>
  <si>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</si>
  <si>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</si>
  <si>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</si>
  <si>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</si>
  <si>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</si>
  <si>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</si>
  <si>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</si>
  <si>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</si>
  <si>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</si>
  <si>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</si>
  <si>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</si>
  <si>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</si>
  <si>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</si>
  <si>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</si>
  <si>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</si>
  <si>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</si>
  <si>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</si>
  <si>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</si>
  <si>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</si>
  <si>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</si>
  <si>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</si>
  <si>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</si>
  <si>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</si>
  <si>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</si>
  <si>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</si>
  <si>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</si>
  <si>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</si>
  <si>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</si>
  <si>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</si>
  <si>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</si>
  <si>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</si>
  <si>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</si>
  <si>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</si>
  <si>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</si>
  <si>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</si>
  <si>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</si>
  <si>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</si>
  <si>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</si>
  <si>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</si>
  <si>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</si>
  <si>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</si>
  <si>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</si>
  <si>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</si>
  <si>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</si>
  <si>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</si>
  <si>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</si>
  <si>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</si>
  <si>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</si>
  <si>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</si>
  <si>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</si>
  <si>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</si>
  <si>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</si>
  <si>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</si>
  <si>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</si>
  <si>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</si>
  <si>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</si>
  <si>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</si>
  <si>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</si>
  <si>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</si>
  <si>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</si>
  <si>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</si>
  <si>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</si>
  <si>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</si>
  <si>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</si>
  <si>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</si>
  <si>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</si>
  <si>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</si>
  <si>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</si>
  <si>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</si>
  <si>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</si>
  <si>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</si>
  <si>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</si>
  <si>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</si>
  <si>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</si>
  <si>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</si>
  <si>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</si>
  <si>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</si>
  <si>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</si>
  <si>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</si>
  <si>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</si>
  <si>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</si>
  <si>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</si>
  <si>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</si>
  <si>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</si>
  <si>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</si>
  <si>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</si>
  <si>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</si>
  <si>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</si>
  <si>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</si>
  <si>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</si>
  <si>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</si>
  <si>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</si>
  <si>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</si>
  <si>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</si>
  <si>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</si>
  <si>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</si>
  <si>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</si>
  <si>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</si>
  <si>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</si>
  <si>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</si>
  <si>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</si>
  <si>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</si>
  <si>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</si>
  <si>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</si>
  <si>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</si>
  <si>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</si>
  <si>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</si>
  <si>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</si>
  <si>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</si>
  <si>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</si>
  <si>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</si>
  <si>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</si>
  <si>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</si>
  <si>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</si>
  <si>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</si>
  <si>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</si>
  <si>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</si>
  <si>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</si>
  <si>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</si>
  <si>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</si>
  <si>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</si>
  <si>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</si>
  <si>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</si>
  <si>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</si>
  <si>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</si>
  <si>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</si>
  <si>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</si>
  <si>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</si>
  <si>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</si>
  <si>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</si>
  <si>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</si>
  <si>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</si>
  <si>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</si>
  <si>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</si>
  <si>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</si>
  <si>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</si>
  <si>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</si>
  <si>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</si>
  <si>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</si>
  <si>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</si>
  <si>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</si>
  <si>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</si>
  <si>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</si>
  <si>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</si>
  <si>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</si>
  <si>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</si>
  <si>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</si>
  <si>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</si>
  <si>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</si>
  <si>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</si>
  <si>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</si>
  <si>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</si>
  <si>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</si>
  <si>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</si>
  <si>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</si>
  <si>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</si>
  <si>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</si>
  <si>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</si>
  <si>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</si>
  <si>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</si>
  <si>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</si>
  <si>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</si>
  <si>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</si>
  <si>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</si>
  <si>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</si>
  <si>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</si>
  <si>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</si>
  <si>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</si>
  <si>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</si>
  <si>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</si>
  <si>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</si>
  <si>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</si>
  <si>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</si>
  <si>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</si>
  <si>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</si>
  <si>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</si>
  <si>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</si>
  <si>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</si>
  <si>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</si>
  <si>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</si>
  <si>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</si>
  <si>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</si>
  <si>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</si>
  <si>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</si>
  <si>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</si>
  <si>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</si>
  <si>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</si>
  <si>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</si>
  <si>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</si>
  <si>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</si>
  <si>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</si>
  <si>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</si>
  <si>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</si>
  <si>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</si>
  <si>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</si>
  <si>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</si>
  <si>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</si>
  <si>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</si>
  <si>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</si>
  <si>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</si>
  <si>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</si>
  <si>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</si>
  <si>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</si>
  <si>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</si>
  <si>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</si>
  <si>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</si>
  <si>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</si>
  <si>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</si>
  <si>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</si>
  <si>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</si>
  <si>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</si>
  <si>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</si>
  <si>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</si>
  <si>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</si>
  <si>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</si>
  <si>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</si>
  <si>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</si>
  <si>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</si>
  <si>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</si>
  <si>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</si>
  <si>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</si>
  <si>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</si>
  <si>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</si>
  <si>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</si>
  <si>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</si>
  <si>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</si>
  <si>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</si>
  <si>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</si>
  <si>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</si>
  <si>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</si>
  <si>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</si>
  <si>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</si>
  <si>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</si>
  <si>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</si>
  <si>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</si>
  <si>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</si>
  <si>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</si>
  <si>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</si>
  <si>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</si>
  <si>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</si>
  <si>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</si>
  <si>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</si>
  <si>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</si>
  <si>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</si>
  <si>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</si>
  <si>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</si>
  <si>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</si>
  <si>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</si>
  <si>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</si>
  <si>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</si>
  <si>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</si>
  <si>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</si>
  <si>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</si>
  <si>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</si>
  <si>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</si>
  <si>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</si>
  <si>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</si>
  <si>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</si>
  <si>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</si>
  <si>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</si>
  <si>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</si>
  <si>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</si>
  <si>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</si>
  <si>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</si>
  <si>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</si>
  <si>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</si>
  <si>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</si>
  <si>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</si>
  <si>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</si>
  <si>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</si>
  <si>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</si>
  <si>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</si>
  <si>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</si>
  <si>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</si>
  <si>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</si>
  <si>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</si>
  <si>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</si>
  <si>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</si>
  <si>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</si>
  <si>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</si>
  <si>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</si>
  <si>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</si>
  <si>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</si>
  <si>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</si>
  <si>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</si>
  <si>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</si>
  <si>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</si>
  <si>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</si>
  <si>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</si>
  <si>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</si>
  <si>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</si>
  <si>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</si>
  <si>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</si>
  <si>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</si>
  <si>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</si>
  <si>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</si>
  <si>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</si>
  <si>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</si>
  <si>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</si>
  <si>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</si>
  <si>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</si>
  <si>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</si>
  <si>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</si>
  <si>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</si>
  <si>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</si>
  <si>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</si>
  <si>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</si>
  <si>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</si>
  <si>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</si>
  <si>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</si>
  <si>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</si>
  <si>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</si>
  <si>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</si>
  <si>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</si>
  <si>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</si>
  <si>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</si>
  <si>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</si>
  <si>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</si>
  <si>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</si>
  <si>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</si>
  <si>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</si>
  <si>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</si>
  <si>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</si>
  <si>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</si>
  <si>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</si>
  <si>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</si>
  <si>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</si>
  <si>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</si>
  <si>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</si>
  <si>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</si>
  <si>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</si>
  <si>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</si>
  <si>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</si>
  <si>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</si>
  <si>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</si>
  <si>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</si>
  <si>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</si>
  <si>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</si>
  <si>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</si>
  <si>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</si>
  <si>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</si>
  <si>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</si>
  <si>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</si>
  <si>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</si>
  <si>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</si>
  <si>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</si>
  <si>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</si>
  <si>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</si>
  <si>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</si>
  <si>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</si>
  <si>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</si>
  <si>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</si>
  <si>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</si>
  <si>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</si>
  <si>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</si>
  <si>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</si>
  <si>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</si>
  <si>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</si>
  <si>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</si>
  <si>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</si>
  <si>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</si>
  <si>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</si>
  <si>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</si>
  <si>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</si>
  <si>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</si>
  <si>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</si>
  <si>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</si>
  <si>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</si>
  <si>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</si>
  <si>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</si>
  <si>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</si>
  <si>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</si>
  <si>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</si>
  <si>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</si>
  <si>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</si>
  <si>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</si>
  <si>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</si>
  <si>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</si>
  <si>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</si>
  <si>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</si>
  <si>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</si>
  <si>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</si>
  <si>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</si>
  <si>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</si>
  <si>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</si>
  <si>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</si>
  <si>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</si>
  <si>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</si>
  <si>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</si>
  <si>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</si>
  <si>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</si>
  <si>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</si>
  <si>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</si>
  <si>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</si>
  <si>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</si>
  <si>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</si>
  <si>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</si>
  <si>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</si>
  <si>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</si>
  <si>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</si>
  <si>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</si>
  <si>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</si>
  <si>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</si>
  <si>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</si>
  <si>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</si>
  <si>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</si>
  <si>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</si>
  <si>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</si>
  <si>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</si>
  <si>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</si>
  <si>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</si>
  <si>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</si>
  <si>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</si>
  <si>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</si>
  <si>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</si>
  <si>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</si>
  <si>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</si>
  <si>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</si>
  <si>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</si>
  <si>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</si>
  <si>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</si>
  <si>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</si>
  <si>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</si>
  <si>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</si>
  <si>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</si>
  <si>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</si>
  <si>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</si>
  <si>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</si>
  <si>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</si>
  <si>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</si>
  <si>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</si>
  <si>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</si>
  <si>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</si>
  <si>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</si>
  <si>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</si>
  <si>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</si>
  <si>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</si>
  <si>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</si>
  <si>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</si>
  <si>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</si>
  <si>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</si>
  <si>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</si>
  <si>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</si>
  <si>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</si>
  <si>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</si>
  <si>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</si>
  <si>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</si>
  <si>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</si>
  <si>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</si>
  <si>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</si>
  <si>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</si>
  <si>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</si>
  <si>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</si>
  <si>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</si>
  <si>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</si>
  <si>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</si>
  <si>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</si>
  <si>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</si>
  <si>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</si>
  <si>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</si>
  <si>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</si>
  <si>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</si>
  <si>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</si>
  <si>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</si>
  <si>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</si>
  <si>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</si>
  <si>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</si>
  <si>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</si>
  <si>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</si>
  <si>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</si>
  <si>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</si>
  <si>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</si>
  <si>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</si>
  <si>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</si>
  <si>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</si>
  <si>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</si>
  <si>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</si>
  <si>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</si>
  <si>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</si>
  <si>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</si>
  <si>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</si>
  <si>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</si>
  <si>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</si>
  <si>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</si>
  <si>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</si>
  <si>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</si>
  <si>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</si>
  <si>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</si>
  <si>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</si>
  <si>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</si>
  <si>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</si>
  <si>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</si>
  <si>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</si>
  <si>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</si>
  <si>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</si>
  <si>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</si>
  <si>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</si>
  <si>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</si>
  <si>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</si>
  <si>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</si>
  <si>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</si>
  <si>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</si>
  <si>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</si>
  <si>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</si>
  <si>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</si>
  <si>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</si>
  <si>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</si>
  <si>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</si>
  <si>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</si>
  <si>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</si>
  <si>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</si>
  <si>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</si>
  <si>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</si>
  <si>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</si>
  <si>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</si>
  <si>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</si>
  <si>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</si>
  <si>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</si>
  <si>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</si>
  <si>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</si>
  <si>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</si>
  <si>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</si>
  <si>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</si>
  <si>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</si>
  <si>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</si>
  <si>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</si>
  <si>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</si>
  <si>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</si>
  <si>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</si>
  <si>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</si>
  <si>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</si>
  <si>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</si>
  <si>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</si>
  <si>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</si>
  <si>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</si>
  <si>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</si>
  <si>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</si>
  <si>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</si>
  <si>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</si>
  <si>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</si>
  <si>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</si>
  <si>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</si>
  <si>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</si>
  <si>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</si>
  <si>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</si>
  <si>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</si>
  <si>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</si>
  <si>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</si>
  <si>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</si>
  <si>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</si>
  <si>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</si>
  <si>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</si>
  <si>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</si>
  <si>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</si>
  <si>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</si>
  <si>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</si>
  <si>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</si>
  <si>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</si>
  <si>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</si>
  <si>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</si>
  <si>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</si>
  <si>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</si>
  <si>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</si>
  <si>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</si>
  <si>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</si>
  <si>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</si>
  <si>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</si>
  <si>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</si>
  <si>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</si>
  <si>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</si>
  <si>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</si>
  <si>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</si>
  <si>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</si>
  <si>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</si>
  <si>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</si>
  <si>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</si>
  <si>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</si>
  <si>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</si>
  <si>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</si>
  <si>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</si>
  <si>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</si>
  <si>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</si>
  <si>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</si>
  <si>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</si>
  <si>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</si>
  <si>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</si>
  <si>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</si>
  <si>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</si>
  <si>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</si>
  <si>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</si>
  <si>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</si>
  <si>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</si>
  <si>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</si>
  <si>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</si>
  <si>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</si>
  <si>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</si>
  <si>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</si>
  <si>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</si>
  <si>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</si>
  <si>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</si>
  <si>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</si>
  <si>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</si>
  <si>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</si>
  <si>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</si>
  <si>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</si>
  <si>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</si>
  <si>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</si>
  <si>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</si>
  <si>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</si>
  <si>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</si>
  <si>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</si>
  <si>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</si>
  <si>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</si>
  <si>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</si>
  <si>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</si>
  <si>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</si>
  <si>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</si>
  <si>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</si>
  <si>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</si>
  <si>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</si>
  <si>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</si>
  <si>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</si>
  <si>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</si>
  <si>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</si>
  <si>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</si>
  <si>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</si>
  <si>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</si>
  <si>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</si>
  <si>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</si>
  <si>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</si>
  <si>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</si>
  <si>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</si>
  <si>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</si>
  <si>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</si>
  <si>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</si>
  <si>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</si>
  <si>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</si>
  <si>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</si>
  <si>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</si>
  <si>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</si>
  <si>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</si>
  <si>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</si>
  <si>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</si>
  <si>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</si>
  <si>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</si>
  <si>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</si>
  <si>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</si>
  <si>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</si>
  <si>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</si>
  <si>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</si>
  <si>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</si>
  <si>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</si>
  <si>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</si>
  <si>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</si>
  <si>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</si>
  <si>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</si>
  <si>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</si>
  <si>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</si>
  <si>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</si>
  <si>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</si>
  <si>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</si>
  <si>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</si>
  <si>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</si>
  <si>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</si>
  <si>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</si>
  <si>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</si>
  <si>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</si>
  <si>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</si>
  <si>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</si>
  <si>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</si>
  <si>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</si>
  <si>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</si>
  <si>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</si>
  <si>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</si>
  <si>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</si>
  <si>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</si>
  <si>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</si>
  <si>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</si>
  <si>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</si>
  <si>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</si>
  <si>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</si>
  <si>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</si>
  <si>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</si>
  <si>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</si>
  <si>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</si>
  <si>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</si>
  <si>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</si>
  <si>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</si>
  <si>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</si>
  <si>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</si>
  <si>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</si>
  <si>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</si>
  <si>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</si>
  <si>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</si>
  <si>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</si>
  <si>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</si>
  <si>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</si>
  <si>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</si>
  <si>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</si>
  <si>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</si>
  <si>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</si>
  <si>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</si>
  <si>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</si>
  <si>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</si>
  <si>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</si>
  <si>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</si>
  <si>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</si>
  <si>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</si>
  <si>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</si>
  <si>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</si>
  <si>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</si>
  <si>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</si>
  <si>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</si>
  <si>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</si>
  <si>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</si>
  <si>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</si>
  <si>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</si>
  <si>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</si>
  <si>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</si>
  <si>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</si>
  <si>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</si>
  <si>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</si>
  <si>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</si>
  <si>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</si>
  <si>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</si>
  <si>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</si>
  <si>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</si>
  <si>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</si>
  <si>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</si>
  <si>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</si>
  <si>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</si>
  <si>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</si>
  <si>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</si>
  <si>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</si>
  <si>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</si>
  <si>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</si>
  <si>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</si>
  <si>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</si>
  <si>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</si>
  <si>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</si>
  <si>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</si>
  <si>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</si>
  <si>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</si>
  <si>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</si>
  <si>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</si>
  <si>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</si>
  <si>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</si>
  <si>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</si>
  <si>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</si>
  <si>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</si>
  <si>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</si>
  <si>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</si>
  <si>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</si>
  <si>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</si>
  <si>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</si>
  <si>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</si>
  <si>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</si>
  <si>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</si>
  <si>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</si>
  <si>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</si>
  <si>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</si>
  <si>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</si>
  <si>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</si>
  <si>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</si>
  <si>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</si>
  <si>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</si>
  <si>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</si>
  <si>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</si>
  <si>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</si>
  <si>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</si>
  <si>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</si>
  <si>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</si>
  <si>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</si>
  <si>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</si>
  <si>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</si>
  <si>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</si>
  <si>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</si>
  <si>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</si>
  <si>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</si>
  <si>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</si>
  <si>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</si>
  <si>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</si>
  <si>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</si>
  <si>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</si>
  <si>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</si>
  <si>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</si>
  <si>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</si>
  <si>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</si>
  <si>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</si>
  <si>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</si>
  <si>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</si>
  <si>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</si>
  <si>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</si>
  <si>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</si>
  <si>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</si>
  <si>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</si>
  <si>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</si>
  <si>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</si>
  <si>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</si>
  <si>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</si>
  <si>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</si>
  <si>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</si>
  <si>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</si>
  <si>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</si>
  <si>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</si>
  <si>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</si>
  <si>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</si>
  <si>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</si>
  <si>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</si>
  <si>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</si>
  <si>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</si>
  <si>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</si>
  <si>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</si>
  <si>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</si>
  <si>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</si>
  <si>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</si>
  <si>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</si>
  <si>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</si>
  <si>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</si>
  <si>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</si>
  <si>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</si>
  <si>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</si>
  <si>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</si>
  <si>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</si>
  <si>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</si>
  <si>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</si>
  <si>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</si>
  <si>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</si>
  <si>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</si>
  <si>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</si>
  <si>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</si>
  <si>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</si>
  <si>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</si>
  <si>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</si>
  <si>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</si>
  <si>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</si>
  <si>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</si>
  <si>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</si>
  <si>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</si>
  <si>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</si>
  <si>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</si>
  <si>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</si>
  <si>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</si>
  <si>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</si>
  <si>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</si>
  <si>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</si>
  <si>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</si>
  <si>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</si>
  <si>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</si>
  <si>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</si>
  <si>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</si>
  <si>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</si>
  <si>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</si>
  <si>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</si>
  <si>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</si>
  <si>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</si>
  <si>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</si>
  <si>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</si>
  <si>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</si>
  <si>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</si>
  <si>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</si>
  <si>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</si>
  <si>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</si>
  <si>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</si>
  <si>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</si>
  <si>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</si>
  <si>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</si>
  <si>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</si>
  <si>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</si>
  <si>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</si>
  <si>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</si>
  <si>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</si>
  <si>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</si>
  <si>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</si>
  <si>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</si>
  <si>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</si>
  <si>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</si>
  <si>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</si>
  <si>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</si>
  <si>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</si>
  <si>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</si>
  <si>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</si>
  <si>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</si>
  <si>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</si>
  <si>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</si>
  <si>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</si>
  <si>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</si>
  <si>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</si>
  <si>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</si>
  <si>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</si>
  <si>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</si>
  <si>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</si>
  <si>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</si>
  <si>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</si>
  <si>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</si>
  <si>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</si>
  <si>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</si>
  <si>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</si>
  <si>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</si>
  <si>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</si>
  <si>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</si>
  <si>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</si>
  <si>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</si>
  <si>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</si>
  <si>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</si>
  <si>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</si>
  <si>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</si>
  <si>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</si>
  <si>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</si>
  <si>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</si>
  <si>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</si>
  <si>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</si>
  <si>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</si>
  <si>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</si>
  <si>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</si>
  <si>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</si>
  <si>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</si>
  <si>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</si>
  <si>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</si>
  <si>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</si>
  <si>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</si>
  <si>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</si>
  <si>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</si>
  <si>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</si>
  <si>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</si>
  <si>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</si>
  <si>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</si>
  <si>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</si>
  <si>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</si>
  <si>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</si>
  <si>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</si>
  <si>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</si>
  <si>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</si>
  <si>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</si>
  <si>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</si>
  <si>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</si>
  <si>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</si>
  <si>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</si>
  <si>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</si>
  <si>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</si>
  <si>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</si>
  <si>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</si>
  <si>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</si>
  <si>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</si>
  <si>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</si>
  <si>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</si>
  <si>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</si>
  <si>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</si>
  <si>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</si>
  <si>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</si>
  <si>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</si>
  <si>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</si>
  <si>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</si>
  <si>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</si>
  <si>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</si>
  <si>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</si>
  <si>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</si>
  <si>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</si>
  <si>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</si>
  <si>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</si>
  <si>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</si>
  <si>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</si>
  <si>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</si>
  <si>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</si>
  <si>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</si>
  <si>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</si>
  <si>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</si>
  <si>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</si>
  <si>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</si>
  <si>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</si>
  <si>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</si>
  <si>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</si>
  <si>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</si>
  <si>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</si>
  <si>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</si>
  <si>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</si>
  <si>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</si>
  <si>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</si>
  <si>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</si>
  <si>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</si>
  <si>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</si>
  <si>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</si>
  <si>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</si>
  <si>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</si>
  <si>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</si>
  <si>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</si>
  <si>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</si>
  <si>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</si>
  <si>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</si>
  <si>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</si>
  <si>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</si>
  <si>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</si>
  <si>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</si>
  <si>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</si>
  <si>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</si>
  <si>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</si>
  <si>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</si>
  <si>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</si>
  <si>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</si>
  <si>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</si>
  <si>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</si>
  <si>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</si>
  <si>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</si>
  <si>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</si>
  <si>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</si>
  <si>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</si>
  <si>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</si>
  <si>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</si>
  <si>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</si>
  <si>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</si>
  <si>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</si>
  <si>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</si>
  <si>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</si>
  <si>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</si>
  <si>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</si>
  <si>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</si>
  <si>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</si>
  <si>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</si>
  <si>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</si>
  <si>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</si>
  <si>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</si>
  <si>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</si>
  <si>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</si>
  <si>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</si>
  <si>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</si>
  <si>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</si>
  <si>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</si>
  <si>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</si>
  <si>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</si>
  <si>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</si>
  <si>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</si>
  <si>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</si>
  <si>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</si>
  <si>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</si>
  <si>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</si>
  <si>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</si>
  <si>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</si>
  <si>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</si>
  <si>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</si>
  <si>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</si>
  <si>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</si>
  <si>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</si>
  <si>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</si>
  <si>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</si>
  <si>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</si>
  <si>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</si>
  <si>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</si>
  <si>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</si>
  <si>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</si>
  <si>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</si>
  <si>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</si>
  <si>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</si>
  <si>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</si>
  <si>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</si>
  <si>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</si>
  <si>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</si>
  <si>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</si>
  <si>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</si>
  <si>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</si>
  <si>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</si>
  <si>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</si>
  <si>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</si>
  <si>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</si>
  <si>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</si>
  <si>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</si>
  <si>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</si>
  <si>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</si>
  <si>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</si>
  <si>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</si>
  <si>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</si>
  <si>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</si>
  <si>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</si>
  <si>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</si>
  <si>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</si>
  <si>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</si>
  <si>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</si>
  <si>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</si>
  <si>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</si>
  <si>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</si>
  <si>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</si>
  <si>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</si>
  <si>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</si>
  <si>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</si>
  <si>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</si>
  <si>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</si>
  <si>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</si>
  <si>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</si>
  <si>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</si>
  <si>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</si>
  <si>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</si>
  <si>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</si>
  <si>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</si>
  <si>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</si>
  <si>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</si>
  <si>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</si>
  <si>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</si>
  <si>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</si>
  <si>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</si>
  <si>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</si>
  <si>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</si>
  <si>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</si>
  <si>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</si>
  <si>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</si>
  <si>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</si>
  <si>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</si>
  <si>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</si>
  <si>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</si>
  <si>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</si>
  <si>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</si>
  <si>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</si>
  <si>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</si>
  <si>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</si>
  <si>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</si>
  <si>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</si>
  <si>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</si>
  <si>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</si>
  <si>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</si>
  <si>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</si>
  <si>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</si>
  <si>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</si>
  <si>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</si>
  <si>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</si>
  <si>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</si>
  <si>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</si>
  <si>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</si>
  <si>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</si>
  <si>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</si>
  <si>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</si>
  <si>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</si>
  <si>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</si>
  <si>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</si>
  <si>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</si>
  <si>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</si>
  <si>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</si>
  <si>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</si>
  <si>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</si>
  <si>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</si>
  <si>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</si>
  <si>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</si>
  <si>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</si>
  <si>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</si>
  <si>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</si>
  <si>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</si>
  <si>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</si>
  <si>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</si>
  <si>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</si>
  <si>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</si>
  <si>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</si>
  <si>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</si>
  <si>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</si>
  <si>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</si>
  <si>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</si>
  <si>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</si>
  <si>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</si>
  <si>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</si>
  <si>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</si>
  <si>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</si>
  <si>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</si>
  <si>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</si>
  <si>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</si>
  <si>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</si>
  <si>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</si>
  <si>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</si>
  <si>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</si>
  <si>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</si>
  <si>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</si>
  <si>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</si>
  <si>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</si>
  <si>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</si>
  <si>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</si>
  <si>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</si>
  <si>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</si>
  <si>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</si>
  <si>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</si>
  <si>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</si>
  <si>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</si>
  <si>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</si>
  <si>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</si>
  <si>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</si>
  <si>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</si>
  <si>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</si>
  <si>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</si>
  <si>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</si>
  <si>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</si>
  <si>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</si>
  <si>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</si>
  <si>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</si>
  <si>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</si>
  <si>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</si>
  <si>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</si>
  <si>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</si>
  <si>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</si>
  <si>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</si>
  <si>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</si>
  <si>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</si>
  <si>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</si>
  <si>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</si>
  <si>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</si>
  <si>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</si>
  <si>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</si>
  <si>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</si>
  <si>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</si>
  <si>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</si>
  <si>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</si>
  <si>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</si>
  <si>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</si>
  <si>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</si>
  <si>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</si>
  <si>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</si>
  <si>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</si>
  <si>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</si>
  <si>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</si>
  <si>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</si>
  <si>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</si>
  <si>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</si>
  <si>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</si>
  <si>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</si>
  <si>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</si>
  <si>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</si>
  <si>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</si>
  <si>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</si>
  <si>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</si>
  <si>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</si>
  <si>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</si>
  <si>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</si>
  <si>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</si>
  <si>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</si>
  <si>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</si>
  <si>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</si>
  <si>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</si>
  <si>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</si>
  <si>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</si>
  <si>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</si>
  <si>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</si>
  <si>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</si>
  <si>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</si>
  <si>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</si>
  <si>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</si>
  <si>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</si>
  <si>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</si>
  <si>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</si>
  <si>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</si>
  <si>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</si>
  <si>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</si>
  <si>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</si>
  <si>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</si>
  <si>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</si>
  <si>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</si>
  <si>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</si>
  <si>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</si>
  <si>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</si>
  <si>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</si>
  <si>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</si>
  <si>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</si>
  <si>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</si>
  <si>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</si>
  <si>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</si>
  <si>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</si>
  <si>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</si>
  <si>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</si>
  <si>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</si>
  <si>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</si>
  <si>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</si>
  <si>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</si>
  <si>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</si>
  <si>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</si>
  <si>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</si>
  <si>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</si>
  <si>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</si>
  <si>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</si>
  <si>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</si>
  <si>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</si>
  <si>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</si>
  <si>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</si>
  <si>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</si>
  <si>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</si>
  <si>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</si>
  <si>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</si>
  <si>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</si>
  <si>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</si>
  <si>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</si>
  <si>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</si>
  <si>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</si>
  <si>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</si>
  <si>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</si>
  <si>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</si>
  <si>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</si>
  <si>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</si>
  <si>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</si>
  <si>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</si>
  <si>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</si>
  <si>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</si>
  <si>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</si>
  <si>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</si>
  <si>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</si>
  <si>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</si>
  <si>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</si>
  <si>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</si>
  <si>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</si>
  <si>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</si>
  <si>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</si>
  <si>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</si>
  <si>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</si>
  <si>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</si>
  <si>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</si>
  <si>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</si>
  <si>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</si>
  <si>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</si>
  <si>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</si>
  <si>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</si>
  <si>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</si>
  <si>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</si>
  <si>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</si>
  <si>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</si>
  <si>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</si>
  <si>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</si>
  <si>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</si>
  <si>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</si>
  <si>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</si>
  <si>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</si>
  <si>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</si>
  <si>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</si>
  <si>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</si>
  <si>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</si>
  <si>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</si>
  <si>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</si>
  <si>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</si>
  <si>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</si>
  <si>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</si>
  <si>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</si>
  <si>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</si>
  <si>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</si>
  <si>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</si>
  <si>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</si>
  <si>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</si>
  <si>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</si>
  <si>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</si>
  <si>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</si>
  <si>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</si>
  <si>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</si>
  <si>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</si>
  <si>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</si>
  <si>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</si>
  <si>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</si>
  <si>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</si>
  <si>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</si>
  <si>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</si>
  <si>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</si>
  <si>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</si>
  <si>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</si>
  <si>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</si>
  <si>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</si>
  <si>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</si>
  <si>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</si>
  <si>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</si>
  <si>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</si>
  <si>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</si>
  <si>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</si>
  <si>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</si>
  <si>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</si>
  <si>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</si>
  <si>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</si>
  <si>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</si>
  <si>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</si>
  <si>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</si>
  <si>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</si>
  <si>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</si>
  <si>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</si>
  <si>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</si>
  <si>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</si>
  <si>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</si>
  <si>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</si>
  <si>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</si>
  <si>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</si>
  <si>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</si>
  <si>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</si>
  <si>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</si>
  <si>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</si>
  <si>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</si>
  <si>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</si>
  <si>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</si>
  <si>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</si>
  <si>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</si>
  <si>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</si>
  <si>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</si>
  <si>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</si>
  <si>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</si>
  <si>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</si>
  <si>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</si>
  <si>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</si>
  <si>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</si>
  <si>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</si>
  <si>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</si>
  <si>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</si>
  <si>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</si>
  <si>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</si>
  <si>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</si>
  <si>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</si>
  <si>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</si>
  <si>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</si>
  <si>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</si>
  <si>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</si>
  <si>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</si>
  <si>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</si>
  <si>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</si>
  <si>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</si>
  <si>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</si>
  <si>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</si>
  <si>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</si>
  <si>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</si>
  <si>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</si>
  <si>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</si>
  <si>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</si>
  <si>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</si>
  <si>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</si>
  <si>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</si>
  <si>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</si>
  <si>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</si>
  <si>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</si>
  <si>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</si>
  <si>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</si>
  <si>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</si>
  <si>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</si>
  <si>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</si>
  <si>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</si>
  <si>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</si>
  <si>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</si>
  <si>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</si>
  <si>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</si>
  <si>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</si>
  <si>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</si>
  <si>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</si>
  <si>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</si>
  <si>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</si>
  <si>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</si>
  <si>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</si>
  <si>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</si>
  <si>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</si>
  <si>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</si>
  <si>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</si>
  <si>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</si>
  <si>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</si>
  <si>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</si>
  <si>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</si>
  <si>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</si>
  <si>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</si>
  <si>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</si>
  <si>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</si>
  <si>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</si>
  <si>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</si>
  <si>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</si>
  <si>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</si>
  <si>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</si>
  <si>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</si>
  <si>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</si>
  <si>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</si>
  <si>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</si>
  <si>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</si>
  <si>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</si>
  <si>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</si>
  <si>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</si>
  <si>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</si>
  <si>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</si>
  <si>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</si>
  <si>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</si>
  <si>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</si>
  <si>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</si>
  <si>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</si>
  <si>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</si>
  <si>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</si>
  <si>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</si>
  <si>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</si>
  <si>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</si>
  <si>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</si>
  <si>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</si>
  <si>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</si>
  <si>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</si>
  <si>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</si>
  <si>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</si>
  <si>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</si>
  <si>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</si>
  <si>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</si>
  <si>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</si>
  <si>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</si>
  <si>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</si>
  <si>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</si>
  <si>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</si>
  <si>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</si>
  <si>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</si>
  <si>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</si>
  <si>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</si>
  <si>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</si>
  <si>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</si>
  <si>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</si>
  <si>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</si>
  <si>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</si>
  <si>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</si>
  <si>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</si>
  <si>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</si>
  <si>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</si>
  <si>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</si>
  <si>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</si>
  <si>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</si>
  <si>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</si>
  <si>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</si>
  <si>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</si>
  <si>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</si>
  <si>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</si>
  <si>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</si>
  <si>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</si>
  <si>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</si>
  <si>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</si>
  <si>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</si>
  <si>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</si>
  <si>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</si>
  <si>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</si>
  <si>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</si>
  <si>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</si>
  <si>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</si>
  <si>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</si>
  <si>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</si>
  <si>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</si>
  <si>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</si>
  <si>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</si>
  <si>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</si>
  <si>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</si>
  <si>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</si>
  <si>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</si>
  <si>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</si>
  <si>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</si>
  <si>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</si>
  <si>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</si>
  <si>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</si>
  <si>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</si>
  <si>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</si>
  <si>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</si>
  <si>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</si>
  <si>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</si>
  <si>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</si>
  <si>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</si>
  <si>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</si>
  <si>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</si>
  <si>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</si>
  <si>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</si>
  <si>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</si>
  <si>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</si>
  <si>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</si>
  <si>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</si>
  <si>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</si>
  <si>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</si>
  <si>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</si>
  <si>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</si>
  <si>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</si>
  <si>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</si>
  <si>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</si>
  <si>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</si>
  <si>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</si>
  <si>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</si>
  <si>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</si>
  <si>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</si>
  <si>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</si>
  <si>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</si>
  <si>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</si>
  <si>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</si>
  <si>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</si>
  <si>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</si>
  <si>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</si>
  <si>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</si>
  <si>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</si>
  <si>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</si>
  <si>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</si>
  <si>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</si>
  <si>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</si>
  <si>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</si>
  <si>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</si>
  <si>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</si>
  <si>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</si>
  <si>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</si>
  <si>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</si>
  <si>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</si>
  <si>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</si>
  <si>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</si>
  <si>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</si>
  <si>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</si>
  <si>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</si>
  <si>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</si>
  <si>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</si>
  <si>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</si>
  <si>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</si>
  <si>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</si>
  <si>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</si>
  <si>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</si>
  <si>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</si>
  <si>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</si>
  <si>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</si>
  <si>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</si>
  <si>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</si>
  <si>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</si>
  <si>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</si>
  <si>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</si>
  <si>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</si>
  <si>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</si>
  <si>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</si>
  <si>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</si>
  <si>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</si>
  <si>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</si>
  <si>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</si>
  <si>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</si>
  <si>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</si>
  <si>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</si>
  <si>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</si>
  <si>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</si>
  <si>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</si>
  <si>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</si>
  <si>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</si>
  <si>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</si>
  <si>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</si>
  <si>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</si>
  <si>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</si>
  <si>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</si>
  <si>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</si>
  <si>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</si>
  <si>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</si>
  <si>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</si>
  <si>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</si>
  <si>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</si>
  <si>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</si>
  <si>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</si>
  <si>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</si>
  <si>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</si>
  <si>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</si>
  <si>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</si>
  <si>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</si>
  <si>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</si>
  <si>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</si>
  <si>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</si>
  <si>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</si>
  <si>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</si>
  <si>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</si>
  <si>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</si>
  <si>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</si>
  <si>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</si>
  <si>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</si>
  <si>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</si>
  <si>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</si>
  <si>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</si>
  <si>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</si>
  <si>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</si>
  <si>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</si>
  <si>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</si>
  <si>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</si>
  <si>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</si>
  <si>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</si>
  <si>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</si>
  <si>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</si>
  <si>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</si>
  <si>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</si>
  <si>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</si>
  <si>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</si>
  <si>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</si>
  <si>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</si>
  <si>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</si>
  <si>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</si>
  <si>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</si>
  <si>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</si>
  <si>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</si>
  <si>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</si>
  <si>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</si>
  <si>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</si>
  <si>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</si>
  <si>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</si>
  <si>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</si>
  <si>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</si>
  <si>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</si>
  <si>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</si>
  <si>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</si>
  <si>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</si>
  <si>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</si>
  <si>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</si>
  <si>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</si>
  <si>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</si>
  <si>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</si>
  <si>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</si>
  <si>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</si>
  <si>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</si>
  <si>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</si>
  <si>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</si>
  <si>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</si>
  <si>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</si>
  <si>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</si>
  <si>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</si>
  <si>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</si>
  <si>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</si>
  <si>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</si>
  <si>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</si>
  <si>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</si>
  <si>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</si>
  <si>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</si>
  <si>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</si>
  <si>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</si>
  <si>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</si>
  <si>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</si>
  <si>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</si>
  <si>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</si>
  <si>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</si>
  <si>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</si>
  <si>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</si>
  <si>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</si>
  <si>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</si>
  <si>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</si>
  <si>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</si>
  <si>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</si>
  <si>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</si>
  <si>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</si>
  <si>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</si>
  <si>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</si>
  <si>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</si>
  <si>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</si>
  <si>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</si>
  <si>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</si>
  <si>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</si>
  <si>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</si>
  <si>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</si>
  <si>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</si>
  <si>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</si>
  <si>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</si>
  <si>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</si>
  <si>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</si>
  <si>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</si>
  <si>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</si>
  <si>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</si>
  <si>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</si>
  <si>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</si>
  <si>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</si>
  <si>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</si>
  <si>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</si>
  <si>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</si>
  <si>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</si>
  <si>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</si>
  <si>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</si>
  <si>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</si>
  <si>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</si>
  <si>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</si>
  <si>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</si>
  <si>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</si>
  <si>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</si>
  <si>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</si>
  <si>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</si>
  <si>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</si>
  <si>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</si>
  <si>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</si>
  <si>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</si>
  <si>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</si>
  <si>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</si>
  <si>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</si>
  <si>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</si>
  <si>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</si>
  <si>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</si>
  <si>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</si>
  <si>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</si>
  <si>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</si>
  <si>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</si>
  <si>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</si>
  <si>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</si>
  <si>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</si>
  <si>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</si>
  <si>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</si>
  <si>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</si>
  <si>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</si>
  <si>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</si>
  <si>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</si>
  <si>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</si>
  <si>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</si>
  <si>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</si>
  <si>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</si>
  <si>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</si>
  <si>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</si>
  <si>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</si>
  <si>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</si>
  <si>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</si>
  <si>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</si>
  <si>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</si>
  <si>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</si>
  <si>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</si>
  <si>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</si>
  <si>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</si>
  <si>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</si>
  <si>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</si>
  <si>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</si>
  <si>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</si>
  <si>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</si>
  <si>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</si>
  <si>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</si>
  <si>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</si>
  <si>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</si>
  <si>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</si>
  <si>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</si>
  <si>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</si>
  <si>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</si>
  <si>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</si>
  <si>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</si>
  <si>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</si>
  <si>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</si>
  <si>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</si>
  <si>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</si>
  <si>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</si>
  <si>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</si>
  <si>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</si>
  <si>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</si>
  <si>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</si>
  <si>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</si>
  <si>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</si>
  <si>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</si>
  <si>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</si>
  <si>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</si>
  <si>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</si>
  <si>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</si>
  <si>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</si>
  <si>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</si>
  <si>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</si>
  <si>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</si>
  <si>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</si>
  <si>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</si>
  <si>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</si>
  <si>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</si>
  <si>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</si>
  <si>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</si>
  <si>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</si>
  <si>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</si>
  <si>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</si>
  <si>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</si>
  <si>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</si>
  <si>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</si>
  <si>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</si>
  <si>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</si>
  <si>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</si>
  <si>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</si>
  <si>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</si>
  <si>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</si>
  <si>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</si>
  <si>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</si>
  <si>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</si>
  <si>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</si>
  <si>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</si>
  <si>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</si>
  <si>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</si>
  <si>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</si>
  <si>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</si>
  <si>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</si>
  <si>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</si>
  <si>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</si>
  <si>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</si>
  <si>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</si>
  <si>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</si>
  <si>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</si>
  <si>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</si>
  <si>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</si>
  <si>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</si>
  <si>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</si>
  <si>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</si>
  <si>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</si>
  <si>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</si>
  <si>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</si>
  <si>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</si>
  <si>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</si>
  <si>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</si>
  <si>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</si>
  <si>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</si>
  <si>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</si>
  <si>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</si>
  <si>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</si>
  <si>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</si>
  <si>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</si>
  <si>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</si>
  <si>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</si>
  <si>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</si>
  <si>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</si>
  <si>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</si>
  <si>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</si>
  <si>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</si>
  <si>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</si>
  <si>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</si>
  <si>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</si>
  <si>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</si>
  <si>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</si>
  <si>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</si>
  <si>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</si>
  <si>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</si>
  <si>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</si>
  <si>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</si>
  <si>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</si>
  <si>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</si>
  <si>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</si>
  <si>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</si>
  <si>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</si>
  <si>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</si>
  <si>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</si>
  <si>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</si>
  <si>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</si>
  <si>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</si>
  <si>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</si>
  <si>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</si>
  <si>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</si>
  <si>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</si>
  <si>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</si>
  <si>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</si>
  <si>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</si>
  <si>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</si>
  <si>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</si>
  <si>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</si>
  <si>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</si>
  <si>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</si>
  <si>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</si>
  <si>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</si>
  <si>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</si>
  <si>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</si>
  <si>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</si>
  <si>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</si>
  <si>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</si>
  <si>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</si>
  <si>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</si>
  <si>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</si>
  <si>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</si>
  <si>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</si>
  <si>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</si>
  <si>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</si>
  <si>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</si>
  <si>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</si>
  <si>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</si>
  <si>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</si>
  <si>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</si>
  <si>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</si>
  <si>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</si>
  <si>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</si>
  <si>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</si>
  <si>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</si>
  <si>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</si>
  <si>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</si>
  <si>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</si>
  <si>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</si>
  <si>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</si>
  <si>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</si>
  <si>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</si>
  <si>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</si>
  <si>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</si>
  <si>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</si>
  <si>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</si>
  <si>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</si>
  <si>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</si>
  <si>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</si>
  <si>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</si>
  <si>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</si>
  <si>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</si>
  <si>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</si>
  <si>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</si>
  <si>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</si>
  <si>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</si>
  <si>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</si>
  <si>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</si>
  <si>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</si>
  <si>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</si>
  <si>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</si>
  <si>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</si>
  <si>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</si>
  <si>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</si>
  <si>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</si>
  <si>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</si>
  <si>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</si>
  <si>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</si>
  <si>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</si>
  <si>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</si>
  <si>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</si>
  <si>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</si>
  <si>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</si>
  <si>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</si>
  <si>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</si>
  <si>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</si>
  <si>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</si>
  <si>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</si>
  <si>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</si>
  <si>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</si>
  <si>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</si>
  <si>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</si>
  <si>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</si>
  <si>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</si>
  <si>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</si>
  <si>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</si>
  <si>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</si>
  <si>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</si>
  <si>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</si>
  <si>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</si>
  <si>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</si>
  <si>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</si>
  <si>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</si>
  <si>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</si>
  <si>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</si>
  <si>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</si>
  <si>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</si>
  <si>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</si>
  <si>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</si>
  <si>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</si>
  <si>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</si>
  <si>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</si>
  <si>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</si>
  <si>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</si>
  <si>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</si>
  <si>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</si>
  <si>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</si>
  <si>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</si>
  <si>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</si>
  <si>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</si>
  <si>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</si>
  <si>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</si>
  <si>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</si>
  <si>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</si>
  <si>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</si>
  <si>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</si>
  <si>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</si>
  <si>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</si>
  <si>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</si>
  <si>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</si>
  <si>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</si>
  <si>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</si>
  <si>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</si>
  <si>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</si>
  <si>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</si>
  <si>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</si>
  <si>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</si>
  <si>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</si>
  <si>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</si>
  <si>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</si>
  <si>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</si>
  <si>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</si>
  <si>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</si>
  <si>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</si>
  <si>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</si>
  <si>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</si>
  <si>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</si>
  <si>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</si>
  <si>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</si>
  <si>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</si>
  <si>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</si>
  <si>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</si>
  <si>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</si>
  <si>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</si>
  <si>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</si>
  <si>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</si>
  <si>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</si>
  <si>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</si>
  <si>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</si>
  <si>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</si>
  <si>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</si>
  <si>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</si>
  <si>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</si>
  <si>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</si>
  <si>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</si>
  <si>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</si>
  <si>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</si>
  <si>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</si>
  <si>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</si>
  <si>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</si>
  <si>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</si>
  <si>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</si>
  <si>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</si>
  <si>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</si>
  <si>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</si>
  <si>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</si>
  <si>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</si>
  <si>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</si>
  <si>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</si>
  <si>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</si>
  <si>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</si>
  <si>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</si>
  <si>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</si>
  <si>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</si>
  <si>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</si>
  <si>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</si>
  <si>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</si>
  <si>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</si>
  <si>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</si>
  <si>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</si>
  <si>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</si>
  <si>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</si>
  <si>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</si>
  <si>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</si>
  <si>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</si>
  <si>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</si>
  <si>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</si>
  <si>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</si>
  <si>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</si>
  <si>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</si>
  <si>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</si>
  <si>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</si>
  <si>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</si>
  <si>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</si>
  <si>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</si>
  <si>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</si>
  <si>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</si>
  <si>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</si>
  <si>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</si>
  <si>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</si>
  <si>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</si>
  <si>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</si>
  <si>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</si>
  <si>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</si>
  <si>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</si>
  <si>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</si>
  <si>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</si>
  <si>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</si>
  <si>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</si>
  <si>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</si>
  <si>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</si>
  <si>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</si>
  <si>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</si>
  <si>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</si>
  <si>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</si>
  <si>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</si>
  <si>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</si>
  <si>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</si>
  <si>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</si>
  <si>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</si>
  <si>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</si>
  <si>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</si>
  <si>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</si>
  <si>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</si>
  <si>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</si>
  <si>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</si>
  <si>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</si>
  <si>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</si>
  <si>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</si>
  <si>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</si>
  <si>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</si>
  <si>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</si>
  <si>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</si>
  <si>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</si>
  <si>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</si>
  <si>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</si>
  <si>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</si>
  <si>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</si>
  <si>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</si>
  <si>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</si>
  <si>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</si>
  <si>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</si>
  <si>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</si>
  <si>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</si>
  <si>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</si>
  <si>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</si>
  <si>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</si>
  <si>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</si>
  <si>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</si>
  <si>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</si>
  <si>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</si>
  <si>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</si>
  <si>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</si>
  <si>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</si>
  <si>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</si>
  <si>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</si>
  <si>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</si>
  <si>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</si>
  <si>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</si>
  <si>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</si>
  <si>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</si>
  <si>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</si>
  <si>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</si>
  <si>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</si>
  <si>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</si>
  <si>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</si>
  <si>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</si>
  <si>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</si>
  <si>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</si>
  <si>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</si>
  <si>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</si>
  <si>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</si>
  <si>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</si>
  <si>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</si>
  <si>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</si>
  <si>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</si>
  <si>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</si>
  <si>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</si>
  <si>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</si>
  <si>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</si>
  <si>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</si>
  <si>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</si>
  <si>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</si>
  <si>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</si>
  <si>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</si>
  <si>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</si>
  <si>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</si>
  <si>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</si>
  <si>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</si>
  <si>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</si>
  <si>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</si>
  <si>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</si>
  <si>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</si>
  <si>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</si>
  <si>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</si>
  <si>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</si>
  <si>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</si>
  <si>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</si>
  <si>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</si>
  <si>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</si>
  <si>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</si>
  <si>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</si>
  <si>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</si>
  <si>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</si>
  <si>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</si>
  <si>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</si>
  <si>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</si>
  <si>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</si>
  <si>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</si>
  <si>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</si>
  <si>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</si>
  <si>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</si>
  <si>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</si>
  <si>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</si>
  <si>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</si>
  <si>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</si>
  <si>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</si>
  <si>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</si>
  <si>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</si>
  <si>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</si>
  <si>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</si>
  <si>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</si>
  <si>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</si>
  <si>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</si>
  <si>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</si>
  <si>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</si>
  <si>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</si>
  <si>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</si>
  <si>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</si>
  <si>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</si>
  <si>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</si>
  <si>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</si>
  <si>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</si>
  <si>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</si>
  <si>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</si>
  <si>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</si>
  <si>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</si>
  <si>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</si>
  <si>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</si>
  <si>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</si>
  <si>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</si>
  <si>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</si>
  <si>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</si>
  <si>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</si>
  <si>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</si>
  <si>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</si>
  <si>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</si>
  <si>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</si>
  <si>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</si>
  <si>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</si>
  <si>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</si>
  <si>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</si>
  <si>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</si>
  <si>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</si>
  <si>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</si>
  <si>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</si>
  <si>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</si>
  <si>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</si>
  <si>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</si>
  <si>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</si>
  <si>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</si>
  <si>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</si>
  <si>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</si>
  <si>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</si>
  <si>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</si>
  <si>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</si>
  <si>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</si>
  <si>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</si>
  <si>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</si>
  <si>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</si>
  <si>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</si>
  <si>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</si>
  <si>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</si>
  <si>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</si>
  <si>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</si>
  <si>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</si>
  <si>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</si>
  <si>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</si>
  <si>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</si>
  <si>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</si>
  <si>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</si>
  <si>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</si>
  <si>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</si>
  <si>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</si>
  <si>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</si>
  <si>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</si>
  <si>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</si>
  <si>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</si>
  <si>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</si>
  <si>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</si>
  <si>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</si>
  <si>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</si>
  <si>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</si>
  <si>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</si>
  <si>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</si>
  <si>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</si>
  <si>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</si>
  <si>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</si>
  <si>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</si>
  <si>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</si>
  <si>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</si>
  <si>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</si>
  <si>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</si>
  <si>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</si>
  <si>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</si>
  <si>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</si>
  <si>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</si>
  <si>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</si>
  <si>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</si>
  <si>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</si>
  <si>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</si>
  <si>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</si>
  <si>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</si>
  <si>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</si>
  <si>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</si>
  <si>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</si>
  <si>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</si>
  <si>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</si>
  <si>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</si>
  <si>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</si>
  <si>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</si>
  <si>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</si>
  <si>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</si>
  <si>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</si>
  <si>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</si>
  <si>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</si>
  <si>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</si>
  <si>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</si>
  <si>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</si>
  <si>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</si>
  <si>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</si>
  <si>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</si>
  <si>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</si>
  <si>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</si>
  <si>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</si>
  <si>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</si>
  <si>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</si>
  <si>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</si>
  <si>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</si>
  <si>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</si>
  <si>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</si>
  <si>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</si>
  <si>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</si>
  <si>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</si>
  <si>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</si>
  <si>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</si>
  <si>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</si>
  <si>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</si>
  <si>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</si>
  <si>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</si>
  <si>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</si>
  <si>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</si>
  <si>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</si>
  <si>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</si>
  <si>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</si>
  <si>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</si>
  <si>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</si>
  <si>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</si>
  <si>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</si>
  <si>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</si>
  <si>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</si>
  <si>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</si>
  <si>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</si>
  <si>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</si>
  <si>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</si>
  <si>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</si>
  <si>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</si>
  <si>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</si>
  <si>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</si>
  <si>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</si>
  <si>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</si>
  <si>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</si>
  <si>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</si>
  <si>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</si>
  <si>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</si>
  <si>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</si>
  <si>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</si>
  <si>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</si>
  <si>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</si>
  <si>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</si>
  <si>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</si>
  <si>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</si>
  <si>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</si>
  <si>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</si>
  <si>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</si>
  <si>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</si>
  <si>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</si>
  <si>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</si>
  <si>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</si>
  <si>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</si>
  <si>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</si>
  <si>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</si>
  <si>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</si>
  <si>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</si>
  <si>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</si>
  <si>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</si>
  <si>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</si>
  <si>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</si>
  <si>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</si>
  <si>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</si>
  <si>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</si>
  <si>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</si>
  <si>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</si>
  <si>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</si>
  <si>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</si>
  <si>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</si>
  <si>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</si>
  <si>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</si>
  <si>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</si>
  <si>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</si>
  <si>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</si>
  <si>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</si>
  <si>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</si>
  <si>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</si>
  <si>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</si>
  <si>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</si>
  <si>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</si>
  <si>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</si>
  <si>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</si>
  <si>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</si>
  <si>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</si>
  <si>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</si>
  <si>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</si>
  <si>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</si>
  <si>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</si>
  <si>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</si>
  <si>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</si>
  <si>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</si>
  <si>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</si>
  <si>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</si>
  <si>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</si>
  <si>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</si>
  <si>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</si>
  <si>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</si>
  <si>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</si>
  <si>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</si>
  <si>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</si>
  <si>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</si>
  <si>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</si>
  <si>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</si>
  <si>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</si>
  <si>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</si>
  <si>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</si>
  <si>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</si>
  <si>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</si>
  <si>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</si>
  <si>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</si>
  <si>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</si>
  <si>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</si>
  <si>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</si>
  <si>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</si>
  <si>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</si>
  <si>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</si>
  <si>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</si>
  <si>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</si>
  <si>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</si>
  <si>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</si>
  <si>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</si>
  <si>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</si>
  <si>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</si>
  <si>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</si>
  <si>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</si>
  <si>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</si>
  <si>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</si>
  <si>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</si>
  <si>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</si>
  <si>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</si>
  <si>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</si>
  <si>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</si>
  <si>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</si>
  <si>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</si>
  <si>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</si>
  <si>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</si>
  <si>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</si>
  <si>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</si>
  <si>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</si>
  <si>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</si>
  <si>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</si>
  <si>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</si>
  <si>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</si>
  <si>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</si>
  <si>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</si>
  <si>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</si>
  <si>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</si>
  <si>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</si>
  <si>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</si>
  <si>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</si>
  <si>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</si>
  <si>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</si>
  <si>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</si>
  <si>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</si>
  <si>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</si>
  <si>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</si>
  <si>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</si>
  <si>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</si>
  <si>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</si>
  <si>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</si>
  <si>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</si>
  <si>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</si>
  <si>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</si>
  <si>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</si>
  <si>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</si>
  <si>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</si>
  <si>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</si>
  <si>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</si>
  <si>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</si>
  <si>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</si>
  <si>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</si>
  <si>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</si>
  <si>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</si>
  <si>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</si>
  <si>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</si>
  <si>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</si>
  <si>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</si>
  <si>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</si>
  <si>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</si>
  <si>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</si>
  <si>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</si>
  <si>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</si>
  <si>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</si>
  <si>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</si>
  <si>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</si>
  <si>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</si>
  <si>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</si>
  <si>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</si>
  <si>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</si>
  <si>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</si>
  <si>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</si>
  <si>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</si>
  <si>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</si>
  <si>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</si>
  <si>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</si>
  <si>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</si>
  <si>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</si>
  <si>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</si>
  <si>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</si>
  <si>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</si>
  <si>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</si>
  <si>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</si>
  <si>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</si>
  <si>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</si>
  <si>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</si>
  <si>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</si>
  <si>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</si>
  <si>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</si>
  <si>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</si>
  <si>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</si>
  <si>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</si>
  <si>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</si>
  <si>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</si>
  <si>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</si>
  <si>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</si>
  <si>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</si>
  <si>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</si>
  <si>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</si>
  <si>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</si>
  <si>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</si>
  <si>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</si>
  <si>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</si>
  <si>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</si>
  <si>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</si>
  <si>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</si>
  <si>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</si>
  <si>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</si>
  <si>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</si>
  <si>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</si>
  <si>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</si>
  <si>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</si>
  <si>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</si>
  <si>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</si>
  <si>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</si>
  <si>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</si>
  <si>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</si>
  <si>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</si>
  <si>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</si>
  <si>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</si>
  <si>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</si>
  <si>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</si>
  <si>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</si>
  <si>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</si>
  <si>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</si>
  <si>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</si>
  <si>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</si>
  <si>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</si>
  <si>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</si>
  <si>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</si>
  <si>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</si>
  <si>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</si>
  <si>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</si>
  <si>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</si>
  <si>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</si>
  <si>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</si>
  <si>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</si>
  <si>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</si>
  <si>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</si>
  <si>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</si>
  <si>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</si>
  <si>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</si>
  <si>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</si>
  <si>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</si>
  <si>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</si>
  <si>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</si>
  <si>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</si>
  <si>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</si>
  <si>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</si>
  <si>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</si>
  <si>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</si>
  <si>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</si>
  <si>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</si>
  <si>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</si>
  <si>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</si>
  <si>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</si>
  <si>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</si>
  <si>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</si>
  <si>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</si>
  <si>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</si>
  <si>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</si>
  <si>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</si>
  <si>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</si>
  <si>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</si>
  <si>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</si>
  <si>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</si>
  <si>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</si>
  <si>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</si>
  <si>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</si>
  <si>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</si>
  <si>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</si>
  <si>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</si>
  <si>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</si>
  <si>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</si>
  <si>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</si>
  <si>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</si>
  <si>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</si>
  <si>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</si>
  <si>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</si>
  <si>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</si>
  <si>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</si>
  <si>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</si>
  <si>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</si>
  <si>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</si>
  <si>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</si>
  <si>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</si>
  <si>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</si>
  <si>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</si>
  <si>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</si>
  <si>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</si>
  <si>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</si>
  <si>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</si>
  <si>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</si>
  <si>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</si>
  <si>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</si>
  <si>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</si>
  <si>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</si>
  <si>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</si>
  <si>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</si>
  <si>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</si>
  <si>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</si>
  <si>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</si>
  <si>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</si>
  <si>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</si>
  <si>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</si>
  <si>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</si>
  <si>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</si>
  <si>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</si>
  <si>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</si>
  <si>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</si>
  <si>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</si>
  <si>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</si>
  <si>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</si>
  <si>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</si>
  <si>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</si>
  <si>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</si>
  <si>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</si>
  <si>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</si>
  <si>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</si>
  <si>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</si>
  <si>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</si>
  <si>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</si>
  <si>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</si>
  <si>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</si>
  <si>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</si>
  <si>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</si>
  <si>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</si>
  <si>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</si>
  <si>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</si>
  <si>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</si>
  <si>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</si>
  <si>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</si>
  <si>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</si>
  <si>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</si>
  <si>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</si>
  <si>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</si>
  <si>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</si>
  <si>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</si>
  <si>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</si>
  <si>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</si>
  <si>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</si>
  <si>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</si>
  <si>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</si>
  <si>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</si>
  <si>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</si>
  <si>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</si>
  <si>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</si>
  <si>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</si>
  <si>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</si>
  <si>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</si>
  <si>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</si>
  <si>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</si>
  <si>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</si>
  <si>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</si>
  <si>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</si>
  <si>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</si>
  <si>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</si>
  <si>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</si>
  <si>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</si>
  <si>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</si>
  <si>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</si>
  <si>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</si>
  <si>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</si>
  <si>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</si>
  <si>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</si>
  <si>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</si>
  <si>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</si>
  <si>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</si>
  <si>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</si>
  <si>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</si>
  <si>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</si>
  <si>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</si>
  <si>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</si>
  <si>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</si>
  <si>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</si>
  <si>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</si>
  <si>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</si>
  <si>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</si>
  <si>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</si>
  <si>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</si>
  <si>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</si>
  <si>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</si>
  <si>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</si>
  <si>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</si>
  <si>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</si>
  <si>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</si>
  <si>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</si>
  <si>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</si>
  <si>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</si>
  <si>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</si>
  <si>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</si>
  <si>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</si>
  <si>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</si>
  <si>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</si>
  <si>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</si>
  <si>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</si>
  <si>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</si>
  <si>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</si>
  <si>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</si>
  <si>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</si>
  <si>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</si>
  <si>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</si>
  <si>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</si>
  <si>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</si>
  <si>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</si>
  <si>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</si>
  <si>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</si>
  <si>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</si>
  <si>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</si>
  <si>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</si>
  <si>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</si>
  <si>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</si>
  <si>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</si>
  <si>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</si>
  <si>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</si>
  <si>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</si>
  <si>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</si>
  <si>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</si>
  <si>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</si>
  <si>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</si>
  <si>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</si>
  <si>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</si>
  <si>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</si>
  <si>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</si>
  <si>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</si>
  <si>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</si>
  <si>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</si>
  <si>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</si>
  <si>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</si>
  <si>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</si>
  <si>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</si>
  <si>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</si>
  <si>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</si>
  <si>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</si>
  <si>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</si>
  <si>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</si>
  <si>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</si>
  <si>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</si>
  <si>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</si>
  <si>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</si>
  <si>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</si>
  <si>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</si>
  <si>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</si>
  <si>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</si>
  <si>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</si>
  <si>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</si>
  <si>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</si>
  <si>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</si>
  <si>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</si>
  <si>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</si>
  <si>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</si>
  <si>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</si>
  <si>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</si>
  <si>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</si>
  <si>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</si>
  <si>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</si>
  <si>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</si>
  <si>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</si>
  <si>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</si>
  <si>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</si>
  <si>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</si>
  <si>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</si>
  <si>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</si>
  <si>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</si>
  <si>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</si>
  <si>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</si>
  <si>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</si>
  <si>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</si>
  <si>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</si>
  <si>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</si>
  <si>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</si>
  <si>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</si>
  <si>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</si>
  <si>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</si>
  <si>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</si>
  <si>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</si>
  <si>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</si>
  <si>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</si>
  <si>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</si>
  <si>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</si>
  <si>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</si>
  <si>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</si>
  <si>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</si>
  <si>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</si>
  <si>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</si>
  <si>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</si>
  <si>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</si>
  <si>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</si>
  <si>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</si>
  <si>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</si>
  <si>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</si>
  <si>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</si>
  <si>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</si>
  <si>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</si>
  <si>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</si>
  <si>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</si>
  <si>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</si>
  <si>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</si>
  <si>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</si>
  <si>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</si>
  <si>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</si>
  <si>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</si>
  <si>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</si>
  <si>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</si>
  <si>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</si>
  <si>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</si>
  <si>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</si>
  <si>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</si>
  <si>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</si>
  <si>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</si>
  <si>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</si>
  <si>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</si>
  <si>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</si>
  <si>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</si>
  <si>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</si>
  <si>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</si>
  <si>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</si>
  <si>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</si>
  <si>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</si>
  <si>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</si>
  <si>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</si>
  <si>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</si>
  <si>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</si>
  <si>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</si>
  <si>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</si>
  <si>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</si>
  <si>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</si>
  <si>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</si>
  <si>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</si>
  <si>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</si>
  <si>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</si>
  <si>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</si>
  <si>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</si>
  <si>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</si>
  <si>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</si>
  <si>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</si>
  <si>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</si>
  <si>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</si>
  <si>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</si>
  <si>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</si>
  <si>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</si>
  <si>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</si>
  <si>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</si>
  <si>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</si>
  <si>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</si>
  <si>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</si>
  <si>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</si>
  <si>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</si>
  <si>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</si>
  <si>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</si>
  <si>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</si>
  <si>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</si>
  <si>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</si>
  <si>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</si>
  <si>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</si>
  <si>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</si>
  <si>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</si>
  <si>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</si>
  <si>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</si>
  <si>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</si>
  <si>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</si>
  <si>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</si>
  <si>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</si>
  <si>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</si>
  <si>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</si>
  <si>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</si>
  <si>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</si>
  <si>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</si>
  <si>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</si>
  <si>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</si>
  <si>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</si>
  <si>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</si>
  <si>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</si>
  <si>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</si>
  <si>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</si>
  <si>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</si>
  <si>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</si>
  <si>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</si>
  <si>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</si>
  <si>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</si>
  <si>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</si>
  <si>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</si>
  <si>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</si>
  <si>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</si>
  <si>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</si>
  <si>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</si>
  <si>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</si>
  <si>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</si>
  <si>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</si>
  <si>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</si>
  <si>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</si>
  <si>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</si>
  <si>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</si>
  <si>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</si>
  <si>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</si>
  <si>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</si>
  <si>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</si>
  <si>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</si>
  <si>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</si>
  <si>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</si>
  <si>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</si>
  <si>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</si>
  <si>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</si>
  <si>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</si>
  <si>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</si>
  <si>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</si>
  <si>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</si>
  <si>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</si>
  <si>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</si>
  <si>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</si>
  <si>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</si>
  <si>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</si>
  <si>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</si>
  <si>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</si>
  <si>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</si>
  <si>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</si>
  <si>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</si>
  <si>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</si>
  <si>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</si>
  <si>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</si>
  <si>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</si>
  <si>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</si>
  <si>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</si>
  <si>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</si>
  <si>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</si>
  <si>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</si>
  <si>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</si>
  <si>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</si>
  <si>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</si>
  <si>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</si>
  <si>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</si>
  <si>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</si>
  <si>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</si>
  <si>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</si>
  <si>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</si>
  <si>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</si>
  <si>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</si>
  <si>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</si>
  <si>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</si>
  <si>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</si>
  <si>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</si>
  <si>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</si>
  <si>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</si>
  <si>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</si>
  <si>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</si>
  <si>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</si>
  <si>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</si>
  <si>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</si>
  <si>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</si>
  <si>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</si>
  <si>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</si>
  <si>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</si>
  <si>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</si>
  <si>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</si>
  <si>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</si>
  <si>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</si>
  <si>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</si>
  <si>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</si>
  <si>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</si>
  <si>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</si>
  <si>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</si>
  <si>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</si>
  <si>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</si>
  <si>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</si>
  <si>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</si>
  <si>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</si>
  <si>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</si>
  <si>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</si>
  <si>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</si>
  <si>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</si>
  <si>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</si>
  <si>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</si>
  <si>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</si>
  <si>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</si>
  <si>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</si>
  <si>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</si>
  <si>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</si>
  <si>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</si>
  <si>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</si>
  <si>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</si>
  <si>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</si>
  <si>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</si>
  <si>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</si>
  <si>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</si>
  <si>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</si>
  <si>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</si>
  <si>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</si>
  <si>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</si>
  <si>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</si>
  <si>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</si>
  <si>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</si>
  <si>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</si>
  <si>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</si>
  <si>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</si>
  <si>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</si>
  <si>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</si>
  <si>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</si>
  <si>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</si>
  <si>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</si>
  <si>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</si>
  <si>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</si>
  <si>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</si>
  <si>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</si>
  <si>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</si>
  <si>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</si>
  <si>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</si>
  <si>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</si>
  <si>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</si>
  <si>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</si>
  <si>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</si>
  <si>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</si>
  <si>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</si>
  <si>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</si>
  <si>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</si>
  <si>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</si>
  <si>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</si>
  <si>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</si>
  <si>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</si>
  <si>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</si>
  <si>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</si>
  <si>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</si>
  <si>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</si>
  <si>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</si>
  <si>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</si>
  <si>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</si>
  <si>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</si>
  <si>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</si>
  <si>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</si>
  <si>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</si>
  <si>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</si>
  <si>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</si>
  <si>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</si>
  <si>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</si>
  <si>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</si>
  <si>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</si>
  <si>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</si>
  <si>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</si>
  <si>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</si>
  <si>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</si>
  <si>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</si>
  <si>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</si>
  <si>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</si>
  <si>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</si>
  <si>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</si>
  <si>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</si>
  <si>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</si>
  <si>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</si>
  <si>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</si>
  <si>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</si>
  <si>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</si>
  <si>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</si>
  <si>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</si>
  <si>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</si>
  <si>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</si>
  <si>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</si>
  <si>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</si>
  <si>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</si>
  <si>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</si>
  <si>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</si>
  <si>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</si>
  <si>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</si>
  <si>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</si>
  <si>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</si>
  <si>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</si>
  <si>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</si>
  <si>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</si>
  <si>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</si>
  <si>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</si>
  <si>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</si>
  <si>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</si>
  <si>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</si>
  <si>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</si>
  <si>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</si>
  <si>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</si>
  <si>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</si>
  <si>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</si>
  <si>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</si>
  <si>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</si>
  <si>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</si>
  <si>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</si>
  <si>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</si>
  <si>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</si>
  <si>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</si>
  <si>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</si>
  <si>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</si>
  <si>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</si>
  <si>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</si>
  <si>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</si>
  <si>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</si>
  <si>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</si>
  <si>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</si>
  <si>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</si>
  <si>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</si>
  <si>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</si>
  <si>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</si>
  <si>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</si>
  <si>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</si>
  <si>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</si>
  <si>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</si>
  <si>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</si>
  <si>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</si>
  <si>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</si>
  <si>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</si>
  <si>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</si>
  <si>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</si>
  <si>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</si>
  <si>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</si>
  <si>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</si>
  <si>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</si>
  <si>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</si>
  <si>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</si>
  <si>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</si>
  <si>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</si>
  <si>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</si>
  <si>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</si>
  <si>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</si>
  <si>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</si>
  <si>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</si>
  <si>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</si>
  <si>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</si>
  <si>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</si>
  <si>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</si>
  <si>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</si>
  <si>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</si>
  <si>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</si>
  <si>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</si>
  <si>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</si>
  <si>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</si>
  <si>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</si>
  <si>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</si>
  <si>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</si>
  <si>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</si>
  <si>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</si>
  <si>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</si>
  <si>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</si>
  <si>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</si>
  <si>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</si>
  <si>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</si>
  <si>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</si>
  <si>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</si>
  <si>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</si>
  <si>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</si>
  <si>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</si>
  <si>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</si>
  <si>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</si>
  <si>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</si>
  <si>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</si>
  <si>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</si>
  <si>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</si>
  <si>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</si>
  <si>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</si>
  <si>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</si>
  <si>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</si>
  <si>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</si>
  <si>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</si>
  <si>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</si>
  <si>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</si>
  <si>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</si>
  <si>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</si>
  <si>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</si>
  <si>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</si>
  <si>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</si>
  <si>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</si>
  <si>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</si>
  <si>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</si>
  <si>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</si>
  <si>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</si>
  <si>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</si>
  <si>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</si>
  <si>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</si>
  <si>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</si>
  <si>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</si>
  <si>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</si>
  <si>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</si>
  <si>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</si>
  <si>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</si>
  <si>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</si>
  <si>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</si>
  <si>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</si>
  <si>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</si>
  <si>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</si>
  <si>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</si>
  <si>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</si>
  <si>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</si>
  <si>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</si>
  <si>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</si>
  <si>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</si>
  <si>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</si>
  <si>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</si>
  <si>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</si>
  <si>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</si>
  <si>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</si>
  <si>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</si>
  <si>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</si>
  <si>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</si>
  <si>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</si>
  <si>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</si>
  <si>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</si>
  <si>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</si>
  <si>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</si>
  <si>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</si>
  <si>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</si>
  <si>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</si>
  <si>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</si>
  <si>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</si>
  <si>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</si>
  <si>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</si>
  <si>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</si>
  <si>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</si>
  <si>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</si>
  <si>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</si>
  <si>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</si>
  <si>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</si>
  <si>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</si>
  <si>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</si>
  <si>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</si>
  <si>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</si>
  <si>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</si>
  <si>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</si>
  <si>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</si>
  <si>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</si>
  <si>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</si>
  <si>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</si>
  <si>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</si>
  <si>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</si>
  <si>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</si>
  <si>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</si>
  <si>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</si>
  <si>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</si>
  <si>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</si>
  <si>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</si>
  <si>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</si>
  <si>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</si>
  <si>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</si>
  <si>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</si>
  <si>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</si>
  <si>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</si>
  <si>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</si>
  <si>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</si>
  <si>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</si>
  <si>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</si>
  <si>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</si>
  <si>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</si>
  <si>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</si>
  <si>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</si>
  <si>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</si>
  <si>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</si>
  <si>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</si>
  <si>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</si>
  <si>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</si>
  <si>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</si>
  <si>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</si>
  <si>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</si>
  <si>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</si>
  <si>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</si>
  <si>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</si>
  <si>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</si>
  <si>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</si>
  <si>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</si>
  <si>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</si>
  <si>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</si>
  <si>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</si>
  <si>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</si>
  <si>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</si>
  <si>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</si>
  <si>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</si>
  <si>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</si>
  <si>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</si>
  <si>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</si>
  <si>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</si>
  <si>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</si>
  <si>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</si>
  <si>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</si>
  <si>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</si>
  <si>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</si>
  <si>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</si>
  <si>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</si>
  <si>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</si>
  <si>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</si>
  <si>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</si>
  <si>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</si>
  <si>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</si>
  <si>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</si>
  <si>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</si>
  <si>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</si>
  <si>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</si>
  <si>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</si>
  <si>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</si>
  <si>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</si>
  <si>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</si>
  <si>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</si>
  <si>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</si>
  <si>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</si>
  <si>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</si>
  <si>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</si>
  <si>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</si>
  <si>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</si>
  <si>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</si>
  <si>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</si>
  <si>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</si>
  <si>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</si>
  <si>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</si>
  <si>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</si>
  <si>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</si>
  <si>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</si>
  <si>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</si>
  <si>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</si>
  <si>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</si>
  <si>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</si>
  <si>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</si>
  <si>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</si>
  <si>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</si>
  <si>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</si>
  <si>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</si>
  <si>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</si>
  <si>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</si>
  <si>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</si>
  <si>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</si>
  <si>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</si>
  <si>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</si>
  <si>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</si>
  <si>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</si>
  <si>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</si>
  <si>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</si>
  <si>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</si>
  <si>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</si>
  <si>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</si>
  <si>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</si>
  <si>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</si>
  <si>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</si>
  <si>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</si>
  <si>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</si>
  <si>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</si>
  <si>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</si>
  <si>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</si>
  <si>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</si>
  <si>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</si>
  <si>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</si>
  <si>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</si>
  <si>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</si>
  <si>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</si>
  <si>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</si>
  <si>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</si>
  <si>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</si>
  <si>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</si>
  <si>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</si>
  <si>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</si>
  <si>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</si>
  <si>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</si>
  <si>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</si>
  <si>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</si>
  <si>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</si>
  <si>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</si>
  <si>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</si>
  <si>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</si>
  <si>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</si>
  <si>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</si>
  <si>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</si>
  <si>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</si>
  <si>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</si>
  <si>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</si>
  <si>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</si>
  <si>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</si>
  <si>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</si>
  <si>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</si>
  <si>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</si>
  <si>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</si>
  <si>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</si>
  <si>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</si>
  <si>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</si>
  <si>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</si>
  <si>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</si>
  <si>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</si>
  <si>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</si>
  <si>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</si>
  <si>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</si>
  <si>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</si>
  <si>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</si>
  <si>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</si>
  <si>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</si>
  <si>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</si>
  <si>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</si>
  <si>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</si>
  <si>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</si>
  <si>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</si>
  <si>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</si>
  <si>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</si>
  <si>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</si>
  <si>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</si>
  <si>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</si>
  <si>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</si>
  <si>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</si>
  <si>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</si>
  <si>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</si>
  <si>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</si>
  <si>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</si>
  <si>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</si>
  <si>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</si>
  <si>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</si>
  <si>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</si>
  <si>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</si>
  <si>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</si>
  <si>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</si>
  <si>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</si>
  <si>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</si>
  <si>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</si>
  <si>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</si>
  <si>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</si>
  <si>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</si>
  <si>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</si>
  <si>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</si>
  <si>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</si>
  <si>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</si>
  <si>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</si>
  <si>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</si>
  <si>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</si>
  <si>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</si>
  <si>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</si>
  <si>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</si>
  <si>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</si>
  <si>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</si>
  <si>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</si>
  <si>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</si>
  <si>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</si>
  <si>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</si>
  <si>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</si>
  <si>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</si>
  <si>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</si>
  <si>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</si>
  <si>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</si>
  <si>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</si>
  <si>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</si>
  <si>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</si>
  <si>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</si>
  <si>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</si>
  <si>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</si>
  <si>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</si>
  <si>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</si>
  <si>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</si>
  <si>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</si>
  <si>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</si>
  <si>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</si>
  <si>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</si>
  <si>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</si>
  <si>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</si>
  <si>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</si>
  <si>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</si>
  <si>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</si>
  <si>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</si>
  <si>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</si>
  <si>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</si>
  <si>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</si>
  <si>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</si>
  <si>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</si>
  <si>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</si>
  <si>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</si>
  <si>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</si>
  <si>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</si>
  <si>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</si>
  <si>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</si>
  <si>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</si>
  <si>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</si>
  <si>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</si>
  <si>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</si>
  <si>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</si>
  <si>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</si>
  <si>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</si>
  <si>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</si>
  <si>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</si>
  <si>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</si>
  <si>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</si>
  <si>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</si>
  <si>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</si>
  <si>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</si>
  <si>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</si>
  <si>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</si>
  <si>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</si>
  <si>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</si>
  <si>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</si>
  <si>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</si>
  <si>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</si>
  <si>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</si>
  <si>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</si>
  <si>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</si>
  <si>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</si>
  <si>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</si>
  <si>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</si>
  <si>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</si>
  <si>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</si>
  <si>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</si>
  <si>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</si>
  <si>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</si>
  <si>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</si>
  <si>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</si>
  <si>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</si>
  <si>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</si>
  <si>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</si>
  <si>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</si>
  <si>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</si>
  <si>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</si>
  <si>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</si>
  <si>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</si>
  <si>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</si>
  <si>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</si>
  <si>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</si>
  <si>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</si>
  <si>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</si>
  <si>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</si>
  <si>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</si>
  <si>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</si>
  <si>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</si>
  <si>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</si>
  <si>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</si>
  <si>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</si>
  <si>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</si>
  <si>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</si>
  <si>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</si>
  <si>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</si>
  <si>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</si>
  <si>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</si>
  <si>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</si>
  <si>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</si>
  <si>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</si>
  <si>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</si>
  <si>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</si>
  <si>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</si>
  <si>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</si>
  <si>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</si>
  <si>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</si>
  <si>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</si>
  <si>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</si>
  <si>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</si>
  <si>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</si>
  <si>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</si>
  <si>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</si>
  <si>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</si>
  <si>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</si>
  <si>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</si>
  <si>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</si>
  <si>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</si>
  <si>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</si>
  <si>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</si>
  <si>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</si>
  <si>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</si>
  <si>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</si>
  <si>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</si>
  <si>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</si>
  <si>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</si>
  <si>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</si>
  <si>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</si>
  <si>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</si>
  <si>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</si>
  <si>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</si>
  <si>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</si>
  <si>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</si>
  <si>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</si>
  <si>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</si>
  <si>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</si>
  <si>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</si>
  <si>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</si>
  <si>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</si>
  <si>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</si>
  <si>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</si>
  <si>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</si>
  <si>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</si>
  <si>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</si>
  <si>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</si>
  <si>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</si>
  <si>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</si>
  <si>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</si>
  <si>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</si>
  <si>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</si>
  <si>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</si>
  <si>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</si>
  <si>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</si>
  <si>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</si>
  <si>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</si>
  <si>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</si>
  <si>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</si>
  <si>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</si>
  <si>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</si>
  <si>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</si>
  <si>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</si>
  <si>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</si>
  <si>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</si>
  <si>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</si>
  <si>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</si>
  <si>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</si>
  <si>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</si>
  <si>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</si>
  <si>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</si>
  <si>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</si>
  <si>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</si>
  <si>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</si>
  <si>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</si>
  <si>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</si>
  <si>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</si>
  <si>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</si>
  <si>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</si>
  <si>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</si>
  <si>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</si>
  <si>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</si>
  <si>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</si>
  <si>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</si>
  <si>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</si>
  <si>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</si>
  <si>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</si>
  <si>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</si>
  <si>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</si>
  <si>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</si>
  <si>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</si>
  <si>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</si>
  <si>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</si>
  <si>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</si>
  <si>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</si>
  <si>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</si>
  <si>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</si>
  <si>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</si>
  <si>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</si>
  <si>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</si>
  <si>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</si>
  <si>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</si>
  <si>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</si>
  <si>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</si>
  <si>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</si>
  <si>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</si>
  <si>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</si>
  <si>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</si>
  <si>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</si>
  <si>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</si>
  <si>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</si>
  <si>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</si>
  <si>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</si>
  <si>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</si>
  <si>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</si>
  <si>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</si>
  <si>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</si>
  <si>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</si>
  <si>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</si>
  <si>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</si>
  <si>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</si>
  <si>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</si>
  <si>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</si>
  <si>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</si>
  <si>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</si>
  <si>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</si>
  <si>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</si>
  <si>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</si>
  <si>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</si>
  <si>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</si>
  <si>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</si>
  <si>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</si>
  <si>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</si>
  <si>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</si>
  <si>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</si>
  <si>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</si>
  <si>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</si>
  <si>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</si>
  <si>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</si>
  <si>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</si>
  <si>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</si>
  <si>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</si>
  <si>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</si>
  <si>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</si>
  <si>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</si>
  <si>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</si>
  <si>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</si>
  <si>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</si>
  <si>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</si>
  <si>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</si>
  <si>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</si>
  <si>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</si>
  <si>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</si>
  <si>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</si>
  <si>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</si>
  <si>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</si>
  <si>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</si>
  <si>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</si>
  <si>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</si>
  <si>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</si>
  <si>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</si>
  <si>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</si>
  <si>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</si>
  <si>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</si>
  <si>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</si>
  <si>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</si>
  <si>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</si>
  <si>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</si>
  <si>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</si>
  <si>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</si>
  <si>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</si>
  <si>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</si>
  <si>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</si>
  <si>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</si>
  <si>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</si>
  <si>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</si>
  <si>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</si>
  <si>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</si>
  <si>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</si>
  <si>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</si>
  <si>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</si>
  <si>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</si>
  <si>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</si>
  <si>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</si>
  <si>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</si>
  <si>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</si>
  <si>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</si>
  <si>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</si>
  <si>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</si>
  <si>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</si>
  <si>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</si>
  <si>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</si>
  <si>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</si>
  <si>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</si>
  <si>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</si>
  <si>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</si>
  <si>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</si>
  <si>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</si>
  <si>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</si>
  <si>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</si>
  <si>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</si>
  <si>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</si>
  <si>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</si>
  <si>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</si>
  <si>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</si>
  <si>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</si>
  <si>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</si>
  <si>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</si>
  <si>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</si>
  <si>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</si>
  <si>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</si>
  <si>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</si>
  <si>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</si>
  <si>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</si>
  <si>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</si>
  <si>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</si>
  <si>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</si>
  <si>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</si>
  <si>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</si>
  <si>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</si>
  <si>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</si>
  <si>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</si>
  <si>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</si>
  <si>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</si>
  <si>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</si>
  <si>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</si>
  <si>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</si>
  <si>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</si>
  <si>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</si>
  <si>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</si>
  <si>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</si>
  <si>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</si>
  <si>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</si>
  <si>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</si>
  <si>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</si>
  <si>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</si>
  <si>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</si>
  <si>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</si>
  <si>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</si>
  <si>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</si>
  <si>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</si>
  <si>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</si>
  <si>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</si>
  <si>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</si>
  <si>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</si>
  <si>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</si>
  <si>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</si>
  <si>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</si>
  <si>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</si>
  <si>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</si>
  <si>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</si>
  <si>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</si>
  <si>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</si>
  <si>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</si>
  <si>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</si>
  <si>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</si>
  <si>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</si>
  <si>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</si>
  <si>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</si>
  <si>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</si>
  <si>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</si>
  <si>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</si>
  <si>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</si>
  <si>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</si>
  <si>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</si>
  <si>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</si>
  <si>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</si>
  <si>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</si>
  <si>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</si>
  <si>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</si>
  <si>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</si>
  <si>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</si>
  <si>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</si>
  <si>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</si>
  <si>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</si>
  <si>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</si>
  <si>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</si>
  <si>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</si>
  <si>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</si>
  <si>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</si>
  <si>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</si>
  <si>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</si>
  <si>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</si>
  <si>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</si>
  <si>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</si>
  <si>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</si>
  <si>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</si>
  <si>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</si>
  <si>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</si>
  <si>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</si>
  <si>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</si>
  <si>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</si>
  <si>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</si>
  <si>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</si>
  <si>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</si>
  <si>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</si>
  <si>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</si>
  <si>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</si>
  <si>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</si>
  <si>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</si>
  <si>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</si>
  <si>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</si>
  <si>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</si>
  <si>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</si>
  <si>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</si>
  <si>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</si>
  <si>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</si>
  <si>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</si>
  <si>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</si>
  <si>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</si>
  <si>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</si>
  <si>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</si>
  <si>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</si>
  <si>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</si>
  <si>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</si>
  <si>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</si>
  <si>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</si>
  <si>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</si>
  <si>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</si>
  <si>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</si>
  <si>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</si>
  <si>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</si>
  <si>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</si>
  <si>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</si>
  <si>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</si>
  <si>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</si>
  <si>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</si>
  <si>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</si>
  <si>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</si>
  <si>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</si>
  <si>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</si>
  <si>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</si>
  <si>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</si>
  <si>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</si>
  <si>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</si>
  <si>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</si>
  <si>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</si>
  <si>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</si>
  <si>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</si>
  <si>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</si>
  <si>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</si>
  <si>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</si>
  <si>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</si>
  <si>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</si>
  <si>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</si>
  <si>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</si>
  <si>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</si>
  <si>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</si>
  <si>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</si>
  <si>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</si>
  <si>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</si>
  <si>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</si>
  <si>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</si>
  <si>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</si>
  <si>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</si>
  <si>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</si>
  <si>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</si>
  <si>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</si>
  <si>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</si>
  <si>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</si>
  <si>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</si>
  <si>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</si>
  <si>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</si>
  <si>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</si>
  <si>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</si>
  <si>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</si>
  <si>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</si>
  <si>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</si>
  <si>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</si>
  <si>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</si>
  <si>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</si>
  <si>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</si>
  <si>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</si>
  <si>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</si>
  <si>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</si>
  <si>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</si>
  <si>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</si>
  <si>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</si>
  <si>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</si>
  <si>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</si>
  <si>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</si>
  <si>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</si>
  <si>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</si>
  <si>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</si>
  <si>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</si>
  <si>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</si>
  <si>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</si>
  <si>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</si>
  <si>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</si>
  <si>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</si>
  <si>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</si>
  <si>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</si>
  <si>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</si>
  <si>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</si>
  <si>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</si>
  <si>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</si>
  <si>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</si>
  <si>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</si>
  <si>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</si>
  <si>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</si>
  <si>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</si>
  <si>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</si>
  <si>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</si>
  <si>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</si>
  <si>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</si>
  <si>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</si>
  <si>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</si>
  <si>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</si>
  <si>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</si>
  <si>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</si>
  <si>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</si>
  <si>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</si>
  <si>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</si>
  <si>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</si>
  <si>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</si>
  <si>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</si>
  <si>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</si>
  <si>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</si>
  <si>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</si>
  <si>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</si>
  <si>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</si>
  <si>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</si>
  <si>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</si>
  <si>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</si>
  <si>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</si>
  <si>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</si>
  <si>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</si>
  <si>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</si>
  <si>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</si>
  <si>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</si>
  <si>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</si>
  <si>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</si>
  <si>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</si>
  <si>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</si>
  <si>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</si>
  <si>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</si>
  <si>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</si>
  <si>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</si>
  <si>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</si>
  <si>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</si>
  <si>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</si>
  <si>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</si>
  <si>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</si>
  <si>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</si>
  <si>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</si>
  <si>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</si>
  <si>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</si>
  <si>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</si>
  <si>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</si>
  <si>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</si>
  <si>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</si>
  <si>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</si>
  <si>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</si>
  <si>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</si>
  <si>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</si>
  <si>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</si>
  <si>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</si>
  <si>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</si>
  <si>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</si>
  <si>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</si>
  <si>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</si>
  <si>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</si>
  <si>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</si>
  <si>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</si>
  <si>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</si>
  <si>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</si>
  <si>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</si>
  <si>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</si>
  <si>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</si>
  <si>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</si>
  <si>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</si>
  <si>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</si>
  <si>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</si>
  <si>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</si>
  <si>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</si>
  <si>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</si>
  <si>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</si>
  <si>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</si>
  <si>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</si>
  <si>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</si>
  <si>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</si>
  <si>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</si>
  <si>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</si>
  <si>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</si>
  <si>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</si>
  <si>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</si>
  <si>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</si>
  <si>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</si>
  <si>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</si>
  <si>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</si>
  <si>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</si>
  <si>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</si>
  <si>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</si>
  <si>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</si>
  <si>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</si>
  <si>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</si>
  <si>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</si>
  <si>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</si>
  <si>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</si>
  <si>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</si>
  <si>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</si>
  <si>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</si>
  <si>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</si>
  <si>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</si>
  <si>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</si>
  <si>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</si>
  <si>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</si>
  <si>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</si>
  <si>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</si>
  <si>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</si>
  <si>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</si>
  <si>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</si>
  <si>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</si>
  <si>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</si>
  <si>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</si>
  <si>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</si>
  <si>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</si>
  <si>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</si>
  <si>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</si>
  <si>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</si>
  <si>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</si>
  <si>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</si>
  <si>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</si>
  <si>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</si>
  <si>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</si>
  <si>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</si>
  <si>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</si>
  <si>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</si>
  <si>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</si>
  <si>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</si>
  <si>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</si>
  <si>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</si>
  <si>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</si>
  <si>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</si>
  <si>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</si>
  <si>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</si>
  <si>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</si>
  <si>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</si>
  <si>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</si>
  <si>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</si>
  <si>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</si>
  <si>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</si>
  <si>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</si>
  <si>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</si>
  <si>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</si>
  <si>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</si>
  <si>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</si>
  <si>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</si>
  <si>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</si>
  <si>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</si>
  <si>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</si>
  <si>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</si>
  <si>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</si>
  <si>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</si>
  <si>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</si>
  <si>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</si>
  <si>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</si>
  <si>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</si>
  <si>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</si>
  <si>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</si>
  <si>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</si>
  <si>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</si>
  <si>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</si>
  <si>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</si>
  <si>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</si>
  <si>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</si>
  <si>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</si>
  <si>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</si>
  <si>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</si>
  <si>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</si>
  <si>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</si>
  <si>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</si>
  <si>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</si>
  <si>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</si>
  <si>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</si>
  <si>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</si>
  <si>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</si>
  <si>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</si>
  <si>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</si>
  <si>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</si>
  <si>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</si>
  <si>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</si>
  <si>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</si>
  <si>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</si>
  <si>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</si>
  <si>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</si>
  <si>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</si>
  <si>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</si>
  <si>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</si>
  <si>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</si>
  <si>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</si>
  <si>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</si>
  <si>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</si>
  <si>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</si>
  <si>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</si>
  <si>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</si>
  <si>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</si>
  <si>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</si>
  <si>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</si>
  <si>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</si>
  <si>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</si>
  <si>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</si>
  <si>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</si>
  <si>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</si>
  <si>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</si>
  <si>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</si>
  <si>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</si>
  <si>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</si>
  <si>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</si>
  <si>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</si>
  <si>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</si>
  <si>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</si>
  <si>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</si>
  <si>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</si>
  <si>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</si>
  <si>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</si>
  <si>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</si>
  <si>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</si>
  <si>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</si>
  <si>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</si>
  <si>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</si>
  <si>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</si>
  <si>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</si>
  <si>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</si>
  <si>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</si>
  <si>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</si>
  <si>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</si>
  <si>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</si>
  <si>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</si>
  <si>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</si>
  <si>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</si>
  <si>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</si>
  <si>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</si>
  <si>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</si>
  <si>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</si>
  <si>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</si>
  <si>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</si>
  <si>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</si>
  <si>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</si>
  <si>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</si>
  <si>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</si>
  <si>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</si>
  <si>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</si>
  <si>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</si>
  <si>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</si>
  <si>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</si>
  <si>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</si>
  <si>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</si>
  <si>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</si>
  <si>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</si>
  <si>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</si>
  <si>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</si>
  <si>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</si>
  <si>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</si>
  <si>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</si>
  <si>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</si>
  <si>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</si>
  <si>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</si>
  <si>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</si>
  <si>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</si>
  <si>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</si>
  <si>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</si>
  <si>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</si>
  <si>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</si>
  <si>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</si>
  <si>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</si>
  <si>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</si>
  <si>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</si>
  <si>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</si>
  <si>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</si>
  <si>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</si>
  <si>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</si>
  <si>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</si>
  <si>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</si>
  <si>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</si>
  <si>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</si>
  <si>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</si>
  <si>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</si>
  <si>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</si>
  <si>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</si>
  <si>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</si>
  <si>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</si>
  <si>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</si>
  <si>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</si>
  <si>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</si>
  <si>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</si>
  <si>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</si>
  <si>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</si>
  <si>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</si>
  <si>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</si>
  <si>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</si>
  <si>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</si>
  <si>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</si>
  <si>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</si>
  <si>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</si>
  <si>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</si>
  <si>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</si>
  <si>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</si>
  <si>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</si>
  <si>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</si>
  <si>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</si>
  <si>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</si>
  <si>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</si>
  <si>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</si>
  <si>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</si>
  <si>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</si>
  <si>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</si>
  <si>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</si>
  <si>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</si>
  <si>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</si>
  <si>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</si>
  <si>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</si>
  <si>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</si>
  <si>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</si>
  <si>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</si>
  <si>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</si>
  <si>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</si>
  <si>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</si>
  <si>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</si>
  <si>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</si>
  <si>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</si>
  <si>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</si>
  <si>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</si>
  <si>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</si>
  <si>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</si>
  <si>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</si>
  <si>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</si>
  <si>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</si>
  <si>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</si>
  <si>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</si>
  <si>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</si>
  <si>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</si>
  <si>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</si>
  <si>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</si>
  <si>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</si>
  <si>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</si>
  <si>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</si>
  <si>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</si>
  <si>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</si>
  <si>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</si>
  <si>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</si>
  <si>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</si>
  <si>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</si>
  <si>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</si>
  <si>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</si>
  <si>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</si>
  <si>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</si>
  <si>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</si>
  <si>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</si>
  <si>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</si>
  <si>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</si>
  <si>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</si>
  <si>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</si>
  <si>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</si>
  <si>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</si>
  <si>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</si>
  <si>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</si>
  <si>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</si>
  <si>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</si>
  <si>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</si>
  <si>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</si>
  <si>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</si>
  <si>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</si>
  <si>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</si>
  <si>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</si>
  <si>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</si>
  <si>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</si>
  <si>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</si>
  <si>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</si>
  <si>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</si>
  <si>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</si>
  <si>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</si>
  <si>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</si>
  <si>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</si>
  <si>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</si>
  <si>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</si>
  <si>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</si>
  <si>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</si>
  <si>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</si>
  <si>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</si>
  <si>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</si>
  <si>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</si>
  <si>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</si>
  <si>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</si>
  <si>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</si>
  <si>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</si>
  <si>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</si>
  <si>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</si>
  <si>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</si>
  <si>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</si>
  <si>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</si>
  <si>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</si>
  <si>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</si>
  <si>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</si>
  <si>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</si>
  <si>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</si>
  <si>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</si>
  <si>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</si>
  <si>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</si>
  <si>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</si>
  <si>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</si>
  <si>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</si>
  <si>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</si>
  <si>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</si>
  <si>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</si>
  <si>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</si>
  <si>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</si>
  <si>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</si>
  <si>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</si>
  <si>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</si>
  <si>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</si>
  <si>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</si>
  <si>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</si>
  <si>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</si>
  <si>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</si>
  <si>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</si>
  <si>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</si>
  <si>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</si>
  <si>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</si>
  <si>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</si>
  <si>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</si>
  <si>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</si>
  <si>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</si>
  <si>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</si>
  <si>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</si>
  <si>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</si>
  <si>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</si>
  <si>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</si>
  <si>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</si>
  <si>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</si>
  <si>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</si>
  <si>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</si>
  <si>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</si>
  <si>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</si>
  <si>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</si>
  <si>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</si>
  <si>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</si>
  <si>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</si>
  <si>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</si>
  <si>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</si>
  <si>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</si>
  <si>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</si>
  <si>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</si>
  <si>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</si>
  <si>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</si>
  <si>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</si>
  <si>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</si>
  <si>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</si>
  <si>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</si>
  <si>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</si>
  <si>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</si>
  <si>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</si>
  <si>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</si>
  <si>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</si>
  <si>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</si>
  <si>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</si>
  <si>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</si>
  <si>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</si>
  <si>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</si>
  <si>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</si>
  <si>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</si>
  <si>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</si>
  <si>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</si>
  <si>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</si>
  <si>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</si>
  <si>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</si>
  <si>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</si>
  <si>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</si>
  <si>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</si>
  <si>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</si>
  <si>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</si>
  <si>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</si>
  <si>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</si>
  <si>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</si>
  <si>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</si>
  <si>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</si>
  <si>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</si>
  <si>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</si>
  <si>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</si>
  <si>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</si>
  <si>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</si>
  <si>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</si>
  <si>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</si>
  <si>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</si>
  <si>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</si>
  <si>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</si>
  <si>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</si>
  <si>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</si>
  <si>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</si>
  <si>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</si>
  <si>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</si>
  <si>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</si>
  <si>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</si>
  <si>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</si>
  <si>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</si>
  <si>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</si>
  <si>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</si>
  <si>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</si>
  <si>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</si>
  <si>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</si>
  <si>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</si>
  <si>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</si>
  <si>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</si>
  <si>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</si>
  <si>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</si>
  <si>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</si>
  <si>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</si>
  <si>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</si>
  <si>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</si>
  <si>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</si>
  <si>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</si>
  <si>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</si>
  <si>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</si>
  <si>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</si>
  <si>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</si>
  <si>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</si>
  <si>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</si>
  <si>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</si>
  <si>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</si>
  <si>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</si>
  <si>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</si>
  <si>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</si>
  <si>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</si>
  <si>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</si>
  <si>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</si>
  <si>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</si>
  <si>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</si>
  <si>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</si>
  <si>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</si>
  <si>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</si>
  <si>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</si>
  <si>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</si>
  <si>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</si>
  <si>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</si>
  <si>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</si>
  <si>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</si>
  <si>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</si>
  <si>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</si>
  <si>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</si>
  <si>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</si>
  <si>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</si>
  <si>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</si>
  <si>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</si>
  <si>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</si>
  <si>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</si>
  <si>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</si>
  <si>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</si>
  <si>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</si>
  <si>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</si>
  <si>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</si>
  <si>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</si>
  <si>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</si>
  <si>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</si>
  <si>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</si>
  <si>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</si>
  <si>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</si>
  <si>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</si>
  <si>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</si>
  <si>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</si>
  <si>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</si>
  <si>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</si>
  <si>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</si>
  <si>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</si>
  <si>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</si>
  <si>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</si>
  <si>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</si>
  <si>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</si>
  <si>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</si>
  <si>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</si>
  <si>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</si>
  <si>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</si>
  <si>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</si>
  <si>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</si>
  <si>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</si>
  <si>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</si>
  <si>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</si>
  <si>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</si>
  <si>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</si>
  <si>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</si>
  <si>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</si>
  <si>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</si>
  <si>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</si>
  <si>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</si>
  <si>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</si>
  <si>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</si>
  <si>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</si>
  <si>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</si>
  <si>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</si>
  <si>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</si>
  <si>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</si>
  <si>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</si>
  <si>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</si>
  <si>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</si>
  <si>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</si>
  <si>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</si>
  <si>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</si>
  <si>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</si>
  <si>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</si>
  <si>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</si>
  <si>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</si>
  <si>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</si>
  <si>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</si>
  <si>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</si>
  <si>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</si>
  <si>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</si>
  <si>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</si>
  <si>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</si>
  <si>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</si>
  <si>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</si>
  <si>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</si>
  <si>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</si>
  <si>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</si>
  <si>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</si>
  <si>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</si>
  <si>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</si>
  <si>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</si>
  <si>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</si>
  <si>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</si>
  <si>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</si>
  <si>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</si>
  <si>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</si>
  <si>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</si>
  <si>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</si>
  <si>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</si>
  <si>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</si>
  <si>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</si>
  <si>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</si>
  <si>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</si>
  <si>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</si>
  <si>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</si>
  <si>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</si>
  <si>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</si>
  <si>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</si>
  <si>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</si>
  <si>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</si>
  <si>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</si>
  <si>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</si>
  <si>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</si>
  <si>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</si>
  <si>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</si>
  <si>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</si>
  <si>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</si>
  <si>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</si>
  <si>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</si>
  <si>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</si>
  <si>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</si>
  <si>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</si>
  <si>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</si>
  <si>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</si>
  <si>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</si>
  <si>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</si>
  <si>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</si>
  <si>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</si>
  <si>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</si>
  <si>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</si>
  <si>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</si>
  <si>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</si>
  <si>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</si>
  <si>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</si>
  <si>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</si>
  <si>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</si>
  <si>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</si>
  <si>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</si>
  <si>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</si>
  <si>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</si>
  <si>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</si>
  <si>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</si>
  <si>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</si>
  <si>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</si>
  <si>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</si>
  <si>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</si>
  <si>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</si>
  <si>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</si>
  <si>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</si>
  <si>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</si>
  <si>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</si>
  <si>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</si>
  <si>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</si>
  <si>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</si>
  <si>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</si>
  <si>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</si>
  <si>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</si>
  <si>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</si>
  <si>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</si>
  <si>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</si>
  <si>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</si>
  <si>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</si>
  <si>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</si>
  <si>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</si>
  <si>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</si>
  <si>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</si>
  <si>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</si>
  <si>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</si>
  <si>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</si>
  <si>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</si>
  <si>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</si>
  <si>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</si>
  <si>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</si>
  <si>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</si>
  <si>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</si>
  <si>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</si>
  <si>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</si>
  <si>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</si>
  <si>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</si>
  <si>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</si>
  <si>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</si>
  <si>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</si>
  <si>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</si>
  <si>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</si>
  <si>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</si>
  <si>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</si>
  <si>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</si>
  <si>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</si>
  <si>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</si>
  <si>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</si>
  <si>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</si>
  <si>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</si>
  <si>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</si>
  <si>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</si>
  <si>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</si>
  <si>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</si>
  <si>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</si>
  <si>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</si>
  <si>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</si>
  <si>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</si>
  <si>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</si>
  <si>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</si>
  <si>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</si>
  <si>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</si>
  <si>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</si>
  <si>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</si>
  <si>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</si>
  <si>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</si>
  <si>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</si>
  <si>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</si>
  <si>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</si>
  <si>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</si>
  <si>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</si>
  <si>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</si>
  <si>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</si>
  <si>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</si>
  <si>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</si>
  <si>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</si>
  <si>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</si>
  <si>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</si>
  <si>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</si>
  <si>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</si>
  <si>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</si>
  <si>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</si>
  <si>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</si>
  <si>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</si>
  <si>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</si>
  <si>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</si>
  <si>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</si>
  <si>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</si>
  <si>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</si>
  <si>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</si>
  <si>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</si>
  <si>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</si>
  <si>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</si>
  <si>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</si>
  <si>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</si>
  <si>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</si>
  <si>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</si>
  <si>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</si>
  <si>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</si>
  <si>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</si>
  <si>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</si>
  <si>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</si>
  <si>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</si>
  <si>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</si>
  <si>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</si>
  <si>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</si>
  <si>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</si>
  <si>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</si>
  <si>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</si>
  <si>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</si>
  <si>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</si>
  <si>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</si>
  <si>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</si>
  <si>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</si>
  <si>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</si>
  <si>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</si>
  <si>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</si>
  <si>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</si>
  <si>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</si>
  <si>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</si>
  <si>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</si>
  <si>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</si>
  <si>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</si>
  <si>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</si>
  <si>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</si>
  <si>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</si>
  <si>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</si>
  <si>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</si>
  <si>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</si>
  <si>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</si>
  <si>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</si>
  <si>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</si>
  <si>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</si>
  <si>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</si>
  <si>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</si>
  <si>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</si>
  <si>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</si>
  <si>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</si>
  <si>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</si>
  <si>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</si>
  <si>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</si>
  <si>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</si>
  <si>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</si>
  <si>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</si>
  <si>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</si>
  <si>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</si>
  <si>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</si>
  <si>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</si>
  <si>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</si>
  <si>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</si>
  <si>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</si>
  <si>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</si>
  <si>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</si>
  <si>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</si>
  <si>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</si>
  <si>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</si>
  <si>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</si>
  <si>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</si>
  <si>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</si>
  <si>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</si>
  <si>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</si>
  <si>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</si>
  <si>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</si>
  <si>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</si>
  <si>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</si>
  <si>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</si>
  <si>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</si>
  <si>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</si>
  <si>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</si>
  <si>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</si>
  <si>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</si>
  <si>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</si>
  <si>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</si>
  <si>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</si>
  <si>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</si>
  <si>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</si>
  <si>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</si>
  <si>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</si>
  <si>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</si>
  <si>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</si>
  <si>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</si>
  <si>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</si>
  <si>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</si>
  <si>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</si>
  <si>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</si>
  <si>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</si>
  <si>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</si>
  <si>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</si>
  <si>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</si>
  <si>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</si>
  <si>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</si>
  <si>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</si>
  <si>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</si>
  <si>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</si>
  <si>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</si>
  <si>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</si>
  <si>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</si>
  <si>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</si>
  <si>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</si>
  <si>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</si>
  <si>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</si>
  <si>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</si>
  <si>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</si>
  <si>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</si>
  <si>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</si>
  <si>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</si>
  <si>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</si>
  <si>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</si>
  <si>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</si>
  <si>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</si>
  <si>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</si>
  <si>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</si>
  <si>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</si>
  <si>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</si>
  <si>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</si>
  <si>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</si>
  <si>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</si>
  <si>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</si>
  <si>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</si>
  <si>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</si>
  <si>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</si>
  <si>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</si>
  <si>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</si>
  <si>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</si>
  <si>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</si>
  <si>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</si>
  <si>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</si>
  <si>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</si>
  <si>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</si>
  <si>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</si>
  <si>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</si>
  <si>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</si>
  <si>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</si>
  <si>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</si>
  <si>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</si>
  <si>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</si>
  <si>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</si>
  <si>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</si>
  <si>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</si>
  <si>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</si>
  <si>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</si>
  <si>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</si>
  <si>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</si>
  <si>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</si>
  <si>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</si>
  <si>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</si>
  <si>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</si>
  <si>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</si>
  <si>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</si>
  <si>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</si>
  <si>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</si>
  <si>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</si>
  <si>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</si>
  <si>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</si>
  <si>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</si>
  <si>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</si>
  <si>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</si>
  <si>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</si>
  <si>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</si>
  <si>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</si>
  <si>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</si>
  <si>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</si>
  <si>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</si>
  <si>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</si>
  <si>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</si>
  <si>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</si>
  <si>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</si>
  <si>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</si>
  <si>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</si>
  <si>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</si>
  <si>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</si>
  <si>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</si>
  <si>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</si>
  <si>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</si>
  <si>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</si>
  <si>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</si>
  <si>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</si>
  <si>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</si>
  <si>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</si>
  <si>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</si>
  <si>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</si>
  <si>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</si>
  <si>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</si>
  <si>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</si>
  <si>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</si>
  <si>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</si>
  <si>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</si>
  <si>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</si>
  <si>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</si>
  <si>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</si>
  <si>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</si>
  <si>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</si>
  <si>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</si>
  <si>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</si>
  <si>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</si>
  <si>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</si>
  <si>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</si>
  <si>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</si>
  <si>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</si>
  <si>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</si>
  <si>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</si>
  <si>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</si>
  <si>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</si>
  <si>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</si>
  <si>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</si>
  <si>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</si>
  <si>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</si>
  <si>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</si>
  <si>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</si>
  <si>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</si>
  <si>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</si>
  <si>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</si>
  <si>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</si>
  <si>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</si>
  <si>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</si>
  <si>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</si>
  <si>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</si>
  <si>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</si>
  <si>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</si>
  <si>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</si>
  <si>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</si>
  <si>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</si>
  <si>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</si>
  <si>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</si>
  <si>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</si>
  <si>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</si>
  <si>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</si>
  <si>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</si>
  <si>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</si>
  <si>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</si>
  <si>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</si>
  <si>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</si>
  <si>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</si>
  <si>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</si>
  <si>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</si>
  <si>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</si>
  <si>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</si>
  <si>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</si>
  <si>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</si>
  <si>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</si>
  <si>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</si>
  <si>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</si>
  <si>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</si>
  <si>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</si>
  <si>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</si>
  <si>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</si>
  <si>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</si>
  <si>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</si>
  <si>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</si>
  <si>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</si>
  <si>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</si>
  <si>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</si>
  <si>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</si>
  <si>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</si>
  <si>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</si>
  <si>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</si>
  <si>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</si>
  <si>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</si>
  <si>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</si>
  <si>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</si>
  <si>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</si>
  <si>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</si>
  <si>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</si>
  <si>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</si>
  <si>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</si>
  <si>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</si>
  <si>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</si>
  <si>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</si>
  <si>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</si>
  <si>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</si>
  <si>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</si>
  <si>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</si>
  <si>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</si>
  <si>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</si>
  <si>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</si>
  <si>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</si>
  <si>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</si>
  <si>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</si>
  <si>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</si>
  <si>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</si>
  <si>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</si>
  <si>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</si>
  <si>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</si>
  <si>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</si>
  <si>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</si>
  <si>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</si>
  <si>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</si>
  <si>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</si>
  <si>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</si>
  <si>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</si>
  <si>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</si>
  <si>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</si>
  <si>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</si>
  <si>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</si>
  <si>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</si>
  <si>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</si>
  <si>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</si>
  <si>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</si>
  <si>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</si>
  <si>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</si>
  <si>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</si>
  <si>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</si>
  <si>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</si>
  <si>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</si>
  <si>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</si>
  <si>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</si>
  <si>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</si>
  <si>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</si>
  <si>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</si>
  <si>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</si>
  <si>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</si>
  <si>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</si>
  <si>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</si>
  <si>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</si>
  <si>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</si>
  <si>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</si>
  <si>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</si>
  <si>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</si>
  <si>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</si>
  <si>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</si>
  <si>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</si>
  <si>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</si>
  <si>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</si>
  <si>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</si>
  <si>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</si>
  <si>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</si>
  <si>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</si>
  <si>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</si>
  <si>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</si>
  <si>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</si>
  <si>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</si>
  <si>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</si>
  <si>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</si>
  <si>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</si>
  <si>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</si>
  <si>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</si>
  <si>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</si>
  <si>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</si>
  <si>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</si>
  <si>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</si>
  <si>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</si>
  <si>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</si>
  <si>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</si>
  <si>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</si>
  <si>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</si>
  <si>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</si>
  <si>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</si>
  <si>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</si>
  <si>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</si>
  <si>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</si>
  <si>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</si>
  <si>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</si>
  <si>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</si>
  <si>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</si>
  <si>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</si>
  <si>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</si>
  <si>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</si>
  <si>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</si>
  <si>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</si>
  <si>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</si>
  <si>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</si>
  <si>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</si>
  <si>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</si>
  <si>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</si>
  <si>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</si>
  <si>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</si>
  <si>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</si>
  <si>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</si>
  <si>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</si>
  <si>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</si>
  <si>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</si>
  <si>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</si>
  <si>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</si>
  <si>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</si>
  <si>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</si>
  <si>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</si>
  <si>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</si>
  <si>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</si>
  <si>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</si>
  <si>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</si>
  <si>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</si>
  <si>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</si>
  <si>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</si>
  <si>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</si>
  <si>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</si>
  <si>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</si>
  <si>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</si>
  <si>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</si>
  <si>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</si>
  <si>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</si>
  <si>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</si>
  <si>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</si>
  <si>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</si>
  <si>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</si>
  <si>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</si>
  <si>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</si>
  <si>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</si>
  <si>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</si>
  <si>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</si>
  <si>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</si>
  <si>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</si>
  <si>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</si>
  <si>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</si>
  <si>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</si>
  <si>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</si>
  <si>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</si>
  <si>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</si>
  <si>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</si>
  <si>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</si>
  <si>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</si>
  <si>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</si>
  <si>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</si>
  <si>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</si>
  <si>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</si>
  <si>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</si>
  <si>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</si>
  <si>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</si>
  <si>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</si>
  <si>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</si>
  <si>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</si>
  <si>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</si>
  <si>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</si>
  <si>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</si>
  <si>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</si>
  <si>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</si>
  <si>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</si>
  <si>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</si>
  <si>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</si>
  <si>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</si>
  <si>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</si>
  <si>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</si>
  <si>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</si>
  <si>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</si>
  <si>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</si>
  <si>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</si>
  <si>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</si>
  <si>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</si>
  <si>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</si>
  <si>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</si>
  <si>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</si>
  <si>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</si>
  <si>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</si>
  <si>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</si>
  <si>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</si>
  <si>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</si>
  <si>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</si>
  <si>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</si>
  <si>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</si>
  <si>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</si>
  <si>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</si>
  <si>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</si>
  <si>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</si>
  <si>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</si>
  <si>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</si>
  <si>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</si>
  <si>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</si>
  <si>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</si>
  <si>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</si>
  <si>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</si>
  <si>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</si>
  <si>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</si>
  <si>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</si>
  <si>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</si>
  <si>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</si>
  <si>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</si>
  <si>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</si>
  <si>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</si>
  <si>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</si>
  <si>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</si>
  <si>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</si>
  <si>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</si>
  <si>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</si>
  <si>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</si>
  <si>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</si>
  <si>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</si>
  <si>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</si>
  <si>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</si>
  <si>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</si>
  <si>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</si>
  <si>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</si>
  <si>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</si>
  <si>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</si>
  <si>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</si>
  <si>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</si>
  <si>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</si>
  <si>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</si>
  <si>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</si>
  <si>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</si>
  <si>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</si>
  <si>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</si>
  <si>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</si>
  <si>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</si>
  <si>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</si>
  <si>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</si>
  <si>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</si>
  <si>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</si>
  <si>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</si>
  <si>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</si>
  <si>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</si>
  <si>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</si>
  <si>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</si>
  <si>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</si>
  <si>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</si>
  <si>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</si>
  <si>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</si>
  <si>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</si>
  <si>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</si>
  <si>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</si>
  <si>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</si>
  <si>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</si>
  <si>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</si>
  <si>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</si>
  <si>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</si>
  <si>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</si>
  <si>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</si>
  <si>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</si>
  <si>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</si>
  <si>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</si>
  <si>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</si>
  <si>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</si>
  <si>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</si>
  <si>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</si>
  <si>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</si>
  <si>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</si>
  <si>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</si>
  <si>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</si>
  <si>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</si>
  <si>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</si>
  <si>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</si>
  <si>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</si>
  <si>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</si>
  <si>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</si>
  <si>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</si>
  <si>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</si>
  <si>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</si>
  <si>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</si>
  <si>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</si>
  <si>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</si>
  <si>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</si>
  <si>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</si>
  <si>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</si>
  <si>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</si>
  <si>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</si>
  <si>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</si>
  <si>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</si>
  <si>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</si>
  <si>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</si>
  <si>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</si>
  <si>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</si>
  <si>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</si>
  <si>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</si>
  <si>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</si>
  <si>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</si>
  <si>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</si>
  <si>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</si>
  <si>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</si>
  <si>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</si>
  <si>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</si>
  <si>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</si>
  <si>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</si>
  <si>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</si>
  <si>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</si>
  <si>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</si>
  <si>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</si>
  <si>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</si>
  <si>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</si>
  <si>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</si>
  <si>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</si>
  <si>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</si>
  <si>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</si>
  <si>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</si>
  <si>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</si>
  <si>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</si>
  <si>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</si>
  <si>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</si>
  <si>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</si>
  <si>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</si>
  <si>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</si>
  <si>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</si>
  <si>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</si>
  <si>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</si>
  <si>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</si>
  <si>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</si>
  <si>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</si>
  <si>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</si>
  <si>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</si>
  <si>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</si>
  <si>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</si>
  <si>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</si>
  <si>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</si>
  <si>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</si>
  <si>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</si>
  <si>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</si>
  <si>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</si>
  <si>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</si>
  <si>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</si>
  <si>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</si>
  <si>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</si>
  <si>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</si>
  <si>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</si>
  <si>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</si>
  <si>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</si>
  <si>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</si>
  <si>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</si>
  <si>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</si>
  <si>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</si>
  <si>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</si>
  <si>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</si>
  <si>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</si>
  <si>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</si>
  <si>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</si>
  <si>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</si>
  <si>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</si>
  <si>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</si>
  <si>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</si>
  <si>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</si>
  <si>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</si>
  <si>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</si>
  <si>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</si>
  <si>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</si>
  <si>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</si>
  <si>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</si>
  <si>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</si>
  <si>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</si>
  <si>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</si>
  <si>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</si>
  <si>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</si>
  <si>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</si>
  <si>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</si>
  <si>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</si>
  <si>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</si>
  <si>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</si>
  <si>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</si>
  <si>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</si>
  <si>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</si>
  <si>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</si>
  <si>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</si>
  <si>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</si>
  <si>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</si>
  <si>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</si>
  <si>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</si>
  <si>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</si>
  <si>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</si>
  <si>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</si>
  <si>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</si>
  <si>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</si>
  <si>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</si>
  <si>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</si>
  <si>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</si>
  <si>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</si>
  <si>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</si>
  <si>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</si>
  <si>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</si>
  <si>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</si>
  <si>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</si>
  <si>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</si>
  <si>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</si>
  <si>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</si>
  <si>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</si>
  <si>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</si>
  <si>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</si>
  <si>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</si>
  <si>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</si>
  <si>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</si>
  <si>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</si>
  <si>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</si>
  <si>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</si>
  <si>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</si>
  <si>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</si>
  <si>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</si>
  <si>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</si>
  <si>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</si>
  <si>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</si>
  <si>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</si>
  <si>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</si>
  <si>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</si>
  <si>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</si>
  <si>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</si>
  <si>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</si>
  <si>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</si>
  <si>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</si>
  <si>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</si>
  <si>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</si>
  <si>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</si>
  <si>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</si>
  <si>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</si>
  <si>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</si>
  <si>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</si>
  <si>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</si>
  <si>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</si>
  <si>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</si>
  <si>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</si>
  <si>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</si>
  <si>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</si>
  <si>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</si>
  <si>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</si>
  <si>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</si>
  <si>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</si>
  <si>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</si>
  <si>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</si>
  <si>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</si>
  <si>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</si>
  <si>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</si>
  <si>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</si>
  <si>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</si>
  <si>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</si>
  <si>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</si>
  <si>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</si>
  <si>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</si>
  <si>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</si>
  <si>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</si>
  <si>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</si>
  <si>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</si>
  <si>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</si>
  <si>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</si>
  <si>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</si>
  <si>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</si>
  <si>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</si>
  <si>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</si>
  <si>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</si>
  <si>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</si>
  <si>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</si>
  <si>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</si>
  <si>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</si>
  <si>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</si>
  <si>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</si>
  <si>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</si>
  <si>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</si>
  <si>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</si>
  <si>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</si>
  <si>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</si>
  <si>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</si>
  <si>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</si>
  <si>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</si>
  <si>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</si>
  <si>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</si>
  <si>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</si>
  <si>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</si>
  <si>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</si>
  <si>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</si>
  <si>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</si>
  <si>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</si>
  <si>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</si>
  <si>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</si>
  <si>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</si>
  <si>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</si>
  <si>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</si>
  <si>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</si>
  <si>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</si>
  <si>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</si>
  <si>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</si>
  <si>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</si>
  <si>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</si>
  <si>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</si>
  <si>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</si>
  <si>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</si>
  <si>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</si>
  <si>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</si>
  <si>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</si>
  <si>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</si>
  <si>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</si>
  <si>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</si>
  <si>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</si>
  <si>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</si>
  <si>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</si>
  <si>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</si>
  <si>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</si>
  <si>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</si>
  <si>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</si>
  <si>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</si>
  <si>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</si>
  <si>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</si>
  <si>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</si>
  <si>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</si>
  <si>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</si>
  <si>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</si>
  <si>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</si>
  <si>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</si>
  <si>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</si>
  <si>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</si>
  <si>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</si>
  <si>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</si>
  <si>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</si>
  <si>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</si>
  <si>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</si>
  <si>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</si>
  <si>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</si>
  <si>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</si>
  <si>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</si>
  <si>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</si>
  <si>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</si>
  <si>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</si>
  <si>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</si>
  <si>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</si>
  <si>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</si>
  <si>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</si>
  <si>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</si>
  <si>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</si>
  <si>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</si>
  <si>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</si>
  <si>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</si>
  <si>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</si>
  <si>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</si>
  <si>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</si>
  <si>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</si>
  <si>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</si>
  <si>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</si>
  <si>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</si>
  <si>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</si>
  <si>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</si>
  <si>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</si>
  <si>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</si>
  <si>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</si>
  <si>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</si>
  <si>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</si>
  <si>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</si>
  <si>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</si>
  <si>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</si>
  <si>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</si>
  <si>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</si>
  <si>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</si>
  <si>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</si>
  <si>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</si>
  <si>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</si>
  <si>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</si>
  <si>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</si>
  <si>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</si>
  <si>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</si>
  <si>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</si>
  <si>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</si>
  <si>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</si>
  <si>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</si>
  <si>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</si>
  <si>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</si>
  <si>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</si>
  <si>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</si>
  <si>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</si>
  <si>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</si>
  <si>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</si>
  <si>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</si>
  <si>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</si>
  <si>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</si>
  <si>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</si>
  <si>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</si>
  <si>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</si>
  <si>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</si>
  <si>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</si>
  <si>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</si>
  <si>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</si>
  <si>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</si>
  <si>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</si>
  <si>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</si>
  <si>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</si>
  <si>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</si>
  <si>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</si>
  <si>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</si>
  <si>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</si>
  <si>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</si>
  <si>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</si>
  <si>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</si>
  <si>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</si>
  <si>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</si>
  <si>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</si>
  <si>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</si>
  <si>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</si>
  <si>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</si>
  <si>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</si>
  <si>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</si>
  <si>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</si>
  <si>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</si>
  <si>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</si>
  <si>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</si>
  <si>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</si>
  <si>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</si>
  <si>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</si>
  <si>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</si>
  <si>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</si>
  <si>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</si>
  <si>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</si>
  <si>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</si>
  <si>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</si>
  <si>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</si>
  <si>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</si>
  <si>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</si>
  <si>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</si>
  <si>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</si>
  <si>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</si>
  <si>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</si>
  <si>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</si>
  <si>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</si>
  <si>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</si>
  <si>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</si>
  <si>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</si>
  <si>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</si>
  <si>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</si>
  <si>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</si>
  <si>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</si>
  <si>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</si>
  <si>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</si>
  <si>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</si>
  <si>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</si>
  <si>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</si>
  <si>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</si>
  <si>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</si>
  <si>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</si>
  <si>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</si>
  <si>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</si>
  <si>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</si>
  <si>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</si>
  <si>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</si>
  <si>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</si>
  <si>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</si>
  <si>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</si>
  <si>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</si>
  <si>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</si>
  <si>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</si>
  <si>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</si>
  <si>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</si>
  <si>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</si>
  <si>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</si>
  <si>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</si>
  <si>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</si>
  <si>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</si>
  <si>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</si>
  <si>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</si>
  <si>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</si>
  <si>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</si>
  <si>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</si>
  <si>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</si>
  <si>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</si>
  <si>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</si>
  <si>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</si>
  <si>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</si>
  <si>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</si>
  <si>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</si>
  <si>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</si>
  <si>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</si>
  <si>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</si>
  <si>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</si>
  <si>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</si>
  <si>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</si>
  <si>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</si>
  <si>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</si>
  <si>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</si>
  <si>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</si>
  <si>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</si>
  <si>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</si>
  <si>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</si>
  <si>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</si>
  <si>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</si>
  <si>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</si>
  <si>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</si>
  <si>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</si>
  <si>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</si>
  <si>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</si>
  <si>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</si>
  <si>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</si>
  <si>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</si>
  <si>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</si>
  <si>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</si>
  <si>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</si>
  <si>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</si>
  <si>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</si>
  <si>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</si>
  <si>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</si>
  <si>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</si>
  <si>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</si>
  <si>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</si>
  <si>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</si>
  <si>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</si>
  <si>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</si>
  <si>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</si>
  <si>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</si>
  <si>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</si>
  <si>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</si>
  <si>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</si>
  <si>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</si>
  <si>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</si>
  <si>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</si>
  <si>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</si>
  <si>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</si>
  <si>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</si>
  <si>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</si>
  <si>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</si>
  <si>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</si>
  <si>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</si>
  <si>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</si>
  <si>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</si>
  <si>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</si>
  <si>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</si>
  <si>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</si>
  <si>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</si>
  <si>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</si>
  <si>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</si>
  <si>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</si>
  <si>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</si>
  <si>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</si>
  <si>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</si>
  <si>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</si>
  <si>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</si>
  <si>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</si>
  <si>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</si>
  <si>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</si>
  <si>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</si>
  <si>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</si>
  <si>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</si>
  <si>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</si>
  <si>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</si>
  <si>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</si>
  <si>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</si>
  <si>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</si>
  <si>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</si>
  <si>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</si>
  <si>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</si>
  <si>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</si>
  <si>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</si>
  <si>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</si>
  <si>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</si>
  <si>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</si>
  <si>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</si>
  <si>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</si>
  <si>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</si>
  <si>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</si>
  <si>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</si>
  <si>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</si>
  <si>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</si>
  <si>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</si>
  <si>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</si>
  <si>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</si>
  <si>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</si>
  <si>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</si>
  <si>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</si>
  <si>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</si>
  <si>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</si>
  <si>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</si>
  <si>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</si>
  <si>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</si>
  <si>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</si>
  <si>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</si>
  <si>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</si>
  <si>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</si>
  <si>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</si>
  <si>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</si>
  <si>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</si>
  <si>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</si>
  <si>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</si>
  <si>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</si>
  <si>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</si>
  <si>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</si>
  <si>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</si>
  <si>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</si>
  <si>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</si>
  <si>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</si>
  <si>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</si>
  <si>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</si>
  <si>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</si>
  <si>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</si>
  <si>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</si>
  <si>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</si>
  <si>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</si>
  <si>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</si>
  <si>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</si>
  <si>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</si>
  <si>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</si>
  <si>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</si>
  <si>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</si>
  <si>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</si>
  <si>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</si>
  <si>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</si>
  <si>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</si>
  <si>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</si>
  <si>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</si>
  <si>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</si>
  <si>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</si>
  <si>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</si>
  <si>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</si>
  <si>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</si>
  <si>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</si>
  <si>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</si>
  <si>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</si>
  <si>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</si>
  <si>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</si>
  <si>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</si>
  <si>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</si>
  <si>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</si>
  <si>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</si>
  <si>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</si>
  <si>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</si>
  <si>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</si>
  <si>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</si>
  <si>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</si>
  <si>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</si>
  <si>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</si>
  <si>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</si>
  <si>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</si>
  <si>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</si>
  <si>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</si>
  <si>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</si>
  <si>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</si>
  <si>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</si>
  <si>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</si>
  <si>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</si>
  <si>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</si>
  <si>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</si>
  <si>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</si>
  <si>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</si>
  <si>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</si>
  <si>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</si>
  <si>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</si>
  <si>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</si>
  <si>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</si>
  <si>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</si>
  <si>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</si>
  <si>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</si>
  <si>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</si>
  <si>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</si>
  <si>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</si>
  <si>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</si>
  <si>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</si>
  <si>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</si>
  <si>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</si>
  <si>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</si>
  <si>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</si>
  <si>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</si>
  <si>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</si>
  <si>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</si>
  <si>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</si>
  <si>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</si>
  <si>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</si>
  <si>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</si>
  <si>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</si>
  <si>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</si>
  <si>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</si>
  <si>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</si>
  <si>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</si>
  <si>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</si>
  <si>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</si>
  <si>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</si>
  <si>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</si>
  <si>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</si>
  <si>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</si>
  <si>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</si>
  <si>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</si>
  <si>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</si>
  <si>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</si>
  <si>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</si>
  <si>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</si>
  <si>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</si>
  <si>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</si>
  <si>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</si>
  <si>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</si>
  <si>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</si>
  <si>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</si>
  <si>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</si>
  <si>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</si>
  <si>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</si>
  <si>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</si>
  <si>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</si>
  <si>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</si>
  <si>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</si>
  <si>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</si>
  <si>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</si>
  <si>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</si>
  <si>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</si>
  <si>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</si>
  <si>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</si>
  <si>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</si>
  <si>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</si>
  <si>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</si>
  <si>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</si>
  <si>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</si>
  <si>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</si>
  <si>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</si>
  <si>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</si>
  <si>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</si>
  <si>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</si>
  <si>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</si>
  <si>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</si>
  <si>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</si>
  <si>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</si>
  <si>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</si>
  <si>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</si>
  <si>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</si>
  <si>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</si>
  <si>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</si>
  <si>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</si>
  <si>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</si>
  <si>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</si>
  <si>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</si>
  <si>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</si>
  <si>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</si>
  <si>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</si>
  <si>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</si>
  <si>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</si>
  <si>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</si>
  <si>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</si>
  <si>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</si>
  <si>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</si>
  <si>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</si>
  <si>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</si>
  <si>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</si>
  <si>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</si>
  <si>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</si>
  <si>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</si>
  <si>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</si>
  <si>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</si>
  <si>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</si>
  <si>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</si>
  <si>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</si>
  <si>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</si>
  <si>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</si>
  <si>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</si>
  <si>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</si>
  <si>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</si>
  <si>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</si>
  <si>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</si>
  <si>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</si>
  <si>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</si>
  <si>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</si>
  <si>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</si>
  <si>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</si>
  <si>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</si>
  <si>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</si>
  <si>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</si>
  <si>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</si>
  <si>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</si>
  <si>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</si>
  <si>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</si>
  <si>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</si>
  <si>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</si>
  <si>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</si>
  <si>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</si>
  <si>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</si>
  <si>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</si>
  <si>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</si>
  <si>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</si>
  <si>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</si>
  <si>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</si>
  <si>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</si>
  <si>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</si>
  <si>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</si>
  <si>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</si>
  <si>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</si>
  <si>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</si>
  <si>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</si>
  <si>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</si>
  <si>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</si>
  <si>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</si>
  <si>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</si>
  <si>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</si>
  <si>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</si>
  <si>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</si>
  <si>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</si>
  <si>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</si>
  <si>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</si>
  <si>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</si>
  <si>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</si>
  <si>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</si>
  <si>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</si>
  <si>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</si>
  <si>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</si>
  <si>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</si>
  <si>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</si>
  <si>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</si>
  <si>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</si>
  <si>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</si>
  <si>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</si>
  <si>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</si>
  <si>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</si>
  <si>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</si>
  <si>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</si>
  <si>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</si>
  <si>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</si>
  <si>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</si>
  <si>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</si>
  <si>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</si>
  <si>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</si>
  <si>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</si>
  <si>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</si>
  <si>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</si>
  <si>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</si>
  <si>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</si>
  <si>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</si>
  <si>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</si>
  <si>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</si>
  <si>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</si>
  <si>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</si>
  <si>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</si>
  <si>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</si>
  <si>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</si>
  <si>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</si>
  <si>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</si>
  <si>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</si>
  <si>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</si>
  <si>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</si>
  <si>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</si>
  <si>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</si>
  <si>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</si>
  <si>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</si>
  <si>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</si>
  <si>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</si>
  <si>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</si>
  <si>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</si>
  <si>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</si>
  <si>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</si>
  <si>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</si>
  <si>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</si>
  <si>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</si>
  <si>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</si>
  <si>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</si>
  <si>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</si>
  <si>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</si>
  <si>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</si>
  <si>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</si>
  <si>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</si>
  <si>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</si>
  <si>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</si>
  <si>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</si>
  <si>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</si>
  <si>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</si>
  <si>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</si>
  <si>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</si>
  <si>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</si>
  <si>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</si>
  <si>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</si>
  <si>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</si>
  <si>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</si>
  <si>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</si>
  <si>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</si>
  <si>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</si>
  <si>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</si>
  <si>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</si>
  <si>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</si>
  <si>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</si>
  <si>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</si>
  <si>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</si>
  <si>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</si>
  <si>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</si>
  <si>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</si>
  <si>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</si>
  <si>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</si>
  <si>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</si>
  <si>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</si>
  <si>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</si>
  <si>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</si>
  <si>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</si>
  <si>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</si>
  <si>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</si>
  <si>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</si>
  <si>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</si>
  <si>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</si>
  <si>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</si>
  <si>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</si>
  <si>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</si>
  <si>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</si>
  <si>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</si>
  <si>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</si>
  <si>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</si>
  <si>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</si>
  <si>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</si>
  <si>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</si>
  <si>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</si>
  <si>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</si>
  <si>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</si>
  <si>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</si>
  <si>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</si>
  <si>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</si>
  <si>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</si>
  <si>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</si>
  <si>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</si>
  <si>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</si>
  <si>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</si>
  <si>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</si>
  <si>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</si>
  <si>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</si>
  <si>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</si>
  <si>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</si>
  <si>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</si>
  <si>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</si>
  <si>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</si>
  <si>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</si>
  <si>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</si>
  <si>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</si>
  <si>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</si>
  <si>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</si>
  <si>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</si>
  <si>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</si>
  <si>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</si>
  <si>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</si>
  <si>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</si>
  <si>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</si>
  <si>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</si>
  <si>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</si>
  <si>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</si>
  <si>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</si>
  <si>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</si>
  <si>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</si>
  <si>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</si>
  <si>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</si>
  <si>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</si>
  <si>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</si>
  <si>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</si>
  <si>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</si>
  <si>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</si>
  <si>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</si>
  <si>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</si>
  <si>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</si>
  <si>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</si>
  <si>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</si>
  <si>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</si>
  <si>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</si>
  <si>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</si>
  <si>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</si>
  <si>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</si>
  <si>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</si>
  <si>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</si>
  <si>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</si>
  <si>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</si>
  <si>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</si>
  <si>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</si>
  <si>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</si>
  <si>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</si>
  <si>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</si>
  <si>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</si>
  <si>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</si>
  <si>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</si>
  <si>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</si>
  <si>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</si>
  <si>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</si>
  <si>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</si>
  <si>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</si>
  <si>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</si>
  <si>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</si>
  <si>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</si>
  <si>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</si>
  <si>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</si>
  <si>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</si>
  <si>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</si>
  <si>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</si>
  <si>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</si>
  <si>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</si>
  <si>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</si>
  <si>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</si>
  <si>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</si>
  <si>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</si>
  <si>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</si>
  <si>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</si>
  <si>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</si>
  <si>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</si>
  <si>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</si>
  <si>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</si>
  <si>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</si>
  <si>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</si>
  <si>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</si>
  <si>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</si>
  <si>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</si>
  <si>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</si>
  <si>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</si>
  <si>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</si>
  <si>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</si>
  <si>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</si>
  <si>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</si>
  <si>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</si>
  <si>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</si>
  <si>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</si>
  <si>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</si>
  <si>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</si>
  <si>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</si>
  <si>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</si>
  <si>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</si>
  <si>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</si>
  <si>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</si>
  <si>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</si>
  <si>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</si>
  <si>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</si>
  <si>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</si>
  <si>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</si>
  <si>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</si>
  <si>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</si>
  <si>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</si>
  <si>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</si>
  <si>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</si>
  <si>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</si>
  <si>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</si>
  <si>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</si>
  <si>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</si>
  <si>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</si>
  <si>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</si>
  <si>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</si>
  <si>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</si>
  <si>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</si>
  <si>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</si>
  <si>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</si>
  <si>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</si>
  <si>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</si>
  <si>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</si>
  <si>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</si>
  <si>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</si>
  <si>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</si>
  <si>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</si>
  <si>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</si>
  <si>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</si>
  <si>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</si>
  <si>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</si>
  <si>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</si>
  <si>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</si>
  <si>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</si>
  <si>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</si>
  <si>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</si>
  <si>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</si>
  <si>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</si>
  <si>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</si>
  <si>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</si>
  <si>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</si>
  <si>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</si>
  <si>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</si>
  <si>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</si>
  <si>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</si>
  <si>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</si>
  <si>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</si>
  <si>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</si>
  <si>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</si>
  <si>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</si>
  <si>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</si>
  <si>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</si>
  <si>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</si>
  <si>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</si>
  <si>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</si>
  <si>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</si>
  <si>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</si>
  <si>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</si>
  <si>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</si>
  <si>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</si>
  <si>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</si>
  <si>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</si>
  <si>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</si>
  <si>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</si>
  <si>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</si>
  <si>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</si>
  <si>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</si>
  <si>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</si>
  <si>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</si>
  <si>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</si>
  <si>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</si>
  <si>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</si>
  <si>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</si>
  <si>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</si>
  <si>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</si>
  <si>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</si>
  <si>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</si>
  <si>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</si>
  <si>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</si>
  <si>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</si>
  <si>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</si>
  <si>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</si>
  <si>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</si>
  <si>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</si>
  <si>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</si>
  <si>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</si>
  <si>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</si>
  <si>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</si>
  <si>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</si>
  <si>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</si>
  <si>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</si>
  <si>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</si>
  <si>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</si>
  <si>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</si>
  <si>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</si>
  <si>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</si>
  <si>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</si>
  <si>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</si>
  <si>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</si>
  <si>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</si>
  <si>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</si>
  <si>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</si>
  <si>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</si>
  <si>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</si>
  <si>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</si>
  <si>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</si>
  <si>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</si>
  <si>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</si>
  <si>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</si>
  <si>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</si>
  <si>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</si>
  <si>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</si>
  <si>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</si>
  <si>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</si>
  <si>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</si>
  <si>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</si>
  <si>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</si>
  <si>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</si>
  <si>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</si>
  <si>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</si>
  <si>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</si>
  <si>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</si>
  <si>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</si>
  <si>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</si>
  <si>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</si>
  <si>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</si>
  <si>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</si>
  <si>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</si>
  <si>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</si>
  <si>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</si>
  <si>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</si>
  <si>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</si>
  <si>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</si>
  <si>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</si>
  <si>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</si>
  <si>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</si>
  <si>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</si>
  <si>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</si>
  <si>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</si>
  <si>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</si>
  <si>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</si>
  <si>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</si>
  <si>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</si>
  <si>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</si>
  <si>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</si>
  <si>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</si>
  <si>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</si>
  <si>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</si>
  <si>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</si>
  <si>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</si>
  <si>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</si>
  <si>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</si>
  <si>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</si>
  <si>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</si>
  <si>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</si>
  <si>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</si>
  <si>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</si>
  <si>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</si>
  <si>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</si>
  <si>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</si>
  <si>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</si>
  <si>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</si>
  <si>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</si>
  <si>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</si>
  <si>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</si>
  <si>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</si>
  <si>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</si>
  <si>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</si>
  <si>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</si>
  <si>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</si>
  <si>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</si>
  <si>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</si>
  <si>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</si>
  <si>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</si>
  <si>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</si>
  <si>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</si>
  <si>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</si>
  <si>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</si>
  <si>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</si>
  <si>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</si>
  <si>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</si>
  <si>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</si>
  <si>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</si>
  <si>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</si>
  <si>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</si>
  <si>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</si>
  <si>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</si>
  <si>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</si>
  <si>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</si>
  <si>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</si>
  <si>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</si>
  <si>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</si>
  <si>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</si>
  <si>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</si>
  <si>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</si>
  <si>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</si>
  <si>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</si>
  <si>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</si>
  <si>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</si>
  <si>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</si>
  <si>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</si>
  <si>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</si>
  <si>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</si>
  <si>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</si>
  <si>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</si>
  <si>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</si>
  <si>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</si>
  <si>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</si>
  <si>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</si>
  <si>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</si>
  <si>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</si>
  <si>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</si>
  <si>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</si>
  <si>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</si>
  <si>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</si>
  <si>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</si>
  <si>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</si>
  <si>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</si>
  <si>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</si>
  <si>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</si>
  <si>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</si>
  <si>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</si>
  <si>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</si>
  <si>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</si>
  <si>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</si>
  <si>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</si>
  <si>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</si>
  <si>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</si>
  <si>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</si>
  <si>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</si>
  <si>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</si>
  <si>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</si>
  <si>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</si>
  <si>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</si>
  <si>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</si>
  <si>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</si>
  <si>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</si>
  <si>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</si>
  <si>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</si>
  <si>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</si>
  <si>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</si>
  <si>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</si>
  <si>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</si>
  <si>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</si>
  <si>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</si>
  <si>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</si>
  <si>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</si>
  <si>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</si>
  <si>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</si>
  <si>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</si>
  <si>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</si>
  <si>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</si>
  <si>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</si>
  <si>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</si>
  <si>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</si>
  <si>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</si>
  <si>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</si>
  <si>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</si>
  <si>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</si>
  <si>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</si>
  <si>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</si>
  <si>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</si>
  <si>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</si>
  <si>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</si>
  <si>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</si>
  <si>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</si>
  <si>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</si>
  <si>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</si>
  <si>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</si>
  <si>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</si>
  <si>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</si>
  <si>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</si>
  <si>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</si>
  <si>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</si>
  <si>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</si>
  <si>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</si>
  <si>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</si>
  <si>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</si>
  <si>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</si>
  <si>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</si>
  <si>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</si>
  <si>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</si>
  <si>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</si>
  <si>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</si>
  <si>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</si>
  <si>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</si>
  <si>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</si>
  <si>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</si>
  <si>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</si>
  <si>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</si>
  <si>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</si>
  <si>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</si>
  <si>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</si>
  <si>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</si>
  <si>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</si>
  <si>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</si>
  <si>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</si>
  <si>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</si>
  <si>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</si>
  <si>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</si>
  <si>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</si>
  <si>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</si>
  <si>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</si>
  <si>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</si>
  <si>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</si>
  <si>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</si>
  <si>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</si>
  <si>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</si>
  <si>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</si>
  <si>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</si>
  <si>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</si>
  <si>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</si>
  <si>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</si>
  <si>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</si>
  <si>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</si>
  <si>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</si>
  <si>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</si>
  <si>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</si>
  <si>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</si>
  <si>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</si>
  <si>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</si>
  <si>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</si>
  <si>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</si>
  <si>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</si>
  <si>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</si>
  <si>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</si>
  <si>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</si>
  <si>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</si>
  <si>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</si>
  <si>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</si>
  <si>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</si>
  <si>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</si>
  <si>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</si>
  <si>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</si>
  <si>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</si>
  <si>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</si>
  <si>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</si>
  <si>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</si>
  <si>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</si>
  <si>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</si>
  <si>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</si>
  <si>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</si>
  <si>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</si>
  <si>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</si>
  <si>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</si>
  <si>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</si>
  <si>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</si>
  <si>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</si>
  <si>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</si>
  <si>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</si>
  <si>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</si>
  <si>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</si>
  <si>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</si>
  <si>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</si>
  <si>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</si>
  <si>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</si>
  <si>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</si>
  <si>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</si>
  <si>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</si>
  <si>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</si>
  <si>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</si>
  <si>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</si>
  <si>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</si>
  <si>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</si>
  <si>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</si>
  <si>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</si>
  <si>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</si>
  <si>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</si>
  <si>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</si>
  <si>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</si>
  <si>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</si>
  <si>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</si>
  <si>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</si>
  <si>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</si>
  <si>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</si>
  <si>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</si>
  <si>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</si>
  <si>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</si>
  <si>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</si>
  <si>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</si>
  <si>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</si>
  <si>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</si>
  <si>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</si>
  <si>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</si>
  <si>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</si>
  <si>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</si>
  <si>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</si>
  <si>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</si>
  <si>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</si>
  <si>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</si>
  <si>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</si>
  <si>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</si>
  <si>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</si>
  <si>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</si>
  <si>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</si>
  <si>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</si>
  <si>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</si>
  <si>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</si>
  <si>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</si>
  <si>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</si>
  <si>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</si>
  <si>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</si>
  <si>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</si>
  <si>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</si>
  <si>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</si>
  <si>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</si>
  <si>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</si>
  <si>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</si>
  <si>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</si>
  <si>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</si>
  <si>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</si>
  <si>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</si>
  <si>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</si>
  <si>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</si>
  <si>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</si>
  <si>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</si>
  <si>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</si>
  <si>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</si>
  <si>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</si>
  <si>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</si>
  <si>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</si>
  <si>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</si>
  <si>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</si>
  <si>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</si>
  <si>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</si>
  <si>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</si>
  <si>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</si>
  <si>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</si>
  <si>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</si>
  <si>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</si>
  <si>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</si>
  <si>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</si>
  <si>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</si>
  <si>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</si>
  <si>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</si>
  <si>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</si>
  <si>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</si>
  <si>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</si>
  <si>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</si>
  <si>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</si>
  <si>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</si>
  <si>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</si>
  <si>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</si>
  <si>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</si>
  <si>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</si>
  <si>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</si>
  <si>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</si>
  <si>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</si>
  <si>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</si>
  <si>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</si>
  <si>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</si>
  <si>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</si>
  <si>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</si>
  <si>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</si>
  <si>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</si>
  <si>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</si>
  <si>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</si>
  <si>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</si>
  <si>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</si>
  <si>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</si>
  <si>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</si>
  <si>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</si>
  <si>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</si>
  <si>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</si>
  <si>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</si>
  <si>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</si>
  <si>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</si>
  <si>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</si>
  <si>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</si>
  <si>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</si>
  <si>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</si>
  <si>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</si>
  <si>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</si>
  <si>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</si>
  <si>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</si>
  <si>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</si>
  <si>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</si>
  <si>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</si>
  <si>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</si>
  <si>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</si>
  <si>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</si>
  <si>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</si>
  <si>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</si>
  <si>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</si>
  <si>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</si>
  <si>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</si>
  <si>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</si>
  <si>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</si>
  <si>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</si>
  <si>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</si>
  <si>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</si>
  <si>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</si>
  <si>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</si>
  <si>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</si>
  <si>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</si>
  <si>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</si>
  <si>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</si>
  <si>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</si>
  <si>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</si>
  <si>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</si>
  <si>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</si>
  <si>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</si>
  <si>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</si>
  <si>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</si>
  <si>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</si>
  <si>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</si>
  <si>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</si>
  <si>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</si>
  <si>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</si>
  <si>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</si>
  <si>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</si>
  <si>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</si>
  <si>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</si>
  <si>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</si>
  <si>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</si>
  <si>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</si>
  <si>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</si>
  <si>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</si>
  <si>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</si>
  <si>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</si>
  <si>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</si>
  <si>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</si>
  <si>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</si>
  <si>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</si>
  <si>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</si>
  <si>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</si>
  <si>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</si>
  <si>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</si>
  <si>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</si>
  <si>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</si>
  <si>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</si>
  <si>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</si>
  <si>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</si>
  <si>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</si>
  <si>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</si>
  <si>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</si>
  <si>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</si>
  <si>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</si>
  <si>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</si>
  <si>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</si>
  <si>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</si>
  <si>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</si>
  <si>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</si>
  <si>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</si>
  <si>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</si>
  <si>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</si>
  <si>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</si>
  <si>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</si>
  <si>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</si>
  <si>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</si>
  <si>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</si>
  <si>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</si>
  <si>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</si>
  <si>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</si>
  <si>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</si>
  <si>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</si>
  <si>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</si>
  <si>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</si>
  <si>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</si>
  <si>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</si>
  <si>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</si>
  <si>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</si>
  <si>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</si>
  <si>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</si>
  <si>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</si>
  <si>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</si>
  <si>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</si>
  <si>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</si>
  <si>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</si>
  <si>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</si>
  <si>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</si>
  <si>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</si>
  <si>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</si>
  <si>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</si>
  <si>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</si>
  <si>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</si>
  <si>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</si>
  <si>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</si>
  <si>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</si>
  <si>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</si>
  <si>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</si>
  <si>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</si>
  <si>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</si>
  <si>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</si>
  <si>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</si>
  <si>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</si>
  <si>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</si>
  <si>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</si>
  <si>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</si>
  <si>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</si>
  <si>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</si>
  <si>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</si>
  <si>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</si>
  <si>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</si>
  <si>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</si>
  <si>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</si>
  <si>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</si>
  <si>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</si>
  <si>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</si>
  <si>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</si>
  <si>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</si>
  <si>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</si>
  <si>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</si>
  <si>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</si>
  <si>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</si>
  <si>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</si>
  <si>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</si>
  <si>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</si>
  <si>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</si>
  <si>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</si>
  <si>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</si>
  <si>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</si>
  <si>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</si>
  <si>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</si>
  <si>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</si>
  <si>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</si>
  <si>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</si>
  <si>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</si>
  <si>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</si>
  <si>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</si>
  <si>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</si>
  <si>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</si>
  <si>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</si>
  <si>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</si>
  <si>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</si>
  <si>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</si>
  <si>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</si>
  <si>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</si>
  <si>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</si>
  <si>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</si>
  <si>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</si>
  <si>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</si>
  <si>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</si>
  <si>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</si>
  <si>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</si>
  <si>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</si>
  <si>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</si>
  <si>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</si>
  <si>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</si>
  <si>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</si>
  <si>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</si>
  <si>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</si>
  <si>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</si>
  <si>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</si>
  <si>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</si>
  <si>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</si>
  <si>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</si>
  <si>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</si>
  <si>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</si>
  <si>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</si>
  <si>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</si>
  <si>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</si>
  <si>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</si>
  <si>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</si>
  <si>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</si>
  <si>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</si>
  <si>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</si>
  <si>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</si>
  <si>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</si>
  <si>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</si>
  <si>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</si>
  <si>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</si>
  <si>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</si>
  <si>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</si>
  <si>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</si>
  <si>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</si>
  <si>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</si>
  <si>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</si>
  <si>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</si>
  <si>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</si>
  <si>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</si>
  <si>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</si>
  <si>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</si>
  <si>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</si>
  <si>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</si>
  <si>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</si>
  <si>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</si>
  <si>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</si>
  <si>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</si>
  <si>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</si>
  <si>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</si>
  <si>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</si>
  <si>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</si>
  <si>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</si>
  <si>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</si>
  <si>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</si>
  <si>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</si>
  <si>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</si>
  <si>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</si>
  <si>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</si>
  <si>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</si>
  <si>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</si>
  <si>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</si>
  <si>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</si>
  <si>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</si>
  <si>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</si>
  <si>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</si>
  <si>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</si>
  <si>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</si>
  <si>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</si>
  <si>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</si>
  <si>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</si>
  <si>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</si>
  <si>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</si>
  <si>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</si>
  <si>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</si>
  <si>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</si>
  <si>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</si>
  <si>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</si>
  <si>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</si>
  <si>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</si>
  <si>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</si>
  <si>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</si>
  <si>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</si>
  <si>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</si>
  <si>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</si>
  <si>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</si>
  <si>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</si>
  <si>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</si>
  <si>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</si>
  <si>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</si>
  <si>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</si>
  <si>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</si>
  <si>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</si>
  <si>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</si>
  <si>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</si>
  <si>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</si>
  <si>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</si>
  <si>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</si>
  <si>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</si>
  <si>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</si>
  <si>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</si>
  <si>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</si>
  <si>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</si>
  <si>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</si>
  <si>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</si>
  <si>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</si>
  <si>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</si>
  <si>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</si>
  <si>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</si>
  <si>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</si>
  <si>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</si>
  <si>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</si>
  <si>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</si>
  <si>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</si>
  <si>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</si>
  <si>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</si>
  <si>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</si>
  <si>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</si>
  <si>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</si>
  <si>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</si>
  <si>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</si>
  <si>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</si>
  <si>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</si>
  <si>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</si>
  <si>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</si>
  <si>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</si>
  <si>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</si>
  <si>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</si>
  <si>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</si>
  <si>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</si>
  <si>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</si>
  <si>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</si>
  <si>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</si>
  <si>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</si>
  <si>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</si>
  <si>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</si>
  <si>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</si>
  <si>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</si>
  <si>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</si>
  <si>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</si>
  <si>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</si>
  <si>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</si>
  <si>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</si>
  <si>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</si>
  <si>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</si>
  <si>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</si>
  <si>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</si>
  <si>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</si>
  <si>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</si>
  <si>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</si>
  <si>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</si>
  <si>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</si>
  <si>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</si>
  <si>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</si>
  <si>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</si>
  <si>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</si>
  <si>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</si>
  <si>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</si>
  <si>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</si>
  <si>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</si>
  <si>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</si>
  <si>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</si>
  <si>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</si>
  <si>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</si>
  <si>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</si>
  <si>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</si>
  <si>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</si>
  <si>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</si>
  <si>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</si>
  <si>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</si>
  <si>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</si>
  <si>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</si>
  <si>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</si>
  <si>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</si>
  <si>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</si>
  <si>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</si>
  <si>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</si>
  <si>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</si>
  <si>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</si>
  <si>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</si>
  <si>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</si>
  <si>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</si>
  <si>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</si>
  <si>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</si>
  <si>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</si>
  <si>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</si>
  <si>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</si>
  <si>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</si>
  <si>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</si>
  <si>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</si>
  <si>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</si>
  <si>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</si>
  <si>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</si>
  <si>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</si>
  <si>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</si>
  <si>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</si>
  <si>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</si>
  <si>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</si>
  <si>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</si>
  <si>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</si>
  <si>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</si>
  <si>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</si>
  <si>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</si>
  <si>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</si>
  <si>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</si>
  <si>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</si>
  <si>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</si>
  <si>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</si>
  <si>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</si>
  <si>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</si>
  <si>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</si>
  <si>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</si>
  <si>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</si>
  <si>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</si>
  <si>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</si>
  <si>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</si>
  <si>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</si>
  <si>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</si>
  <si>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</si>
  <si>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</si>
  <si>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</si>
  <si>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</si>
  <si>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</si>
  <si>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</si>
  <si>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</si>
  <si>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</si>
  <si>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</si>
  <si>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</si>
  <si>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</si>
  <si>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</si>
  <si>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</si>
  <si>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</si>
  <si>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</si>
  <si>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</si>
  <si>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</si>
  <si>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</si>
  <si>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</si>
  <si>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</si>
  <si>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</si>
  <si>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</si>
  <si>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</si>
  <si>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</si>
  <si>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</si>
  <si>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</si>
  <si>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</si>
  <si>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</si>
  <si>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</si>
  <si>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</si>
  <si>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</si>
  <si>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</si>
  <si>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</si>
  <si>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</si>
  <si>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</si>
  <si>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</si>
  <si>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</si>
  <si>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</si>
  <si>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</si>
  <si>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</si>
  <si>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</si>
  <si>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</si>
  <si>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</si>
  <si>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</si>
  <si>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</si>
  <si>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</si>
  <si>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</si>
  <si>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</si>
  <si>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</si>
  <si>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</si>
  <si>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</si>
  <si>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</si>
  <si>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</si>
  <si>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</si>
  <si>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</si>
  <si>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</si>
  <si>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</si>
  <si>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</si>
  <si>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</si>
  <si>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</si>
  <si>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</si>
  <si>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</si>
  <si>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</si>
  <si>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</si>
  <si>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</si>
  <si>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</si>
  <si>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</si>
  <si>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</si>
  <si>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</si>
  <si>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</si>
  <si>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</si>
  <si>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</si>
  <si>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</si>
  <si>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</si>
  <si>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</si>
  <si>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</si>
  <si>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</si>
  <si>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</si>
  <si>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</si>
  <si>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</si>
  <si>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</si>
  <si>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</si>
  <si>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</si>
  <si>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</si>
  <si>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</si>
  <si>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</si>
  <si>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</si>
  <si>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</si>
  <si>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</si>
  <si>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</si>
  <si>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</si>
  <si>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</si>
  <si>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</si>
  <si>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</si>
  <si>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</si>
  <si>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</si>
  <si>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</si>
  <si>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</si>
  <si>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</si>
  <si>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</si>
  <si>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</si>
  <si>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</si>
  <si>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</si>
  <si>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</si>
  <si>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</si>
  <si>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</si>
  <si>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</si>
  <si>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</si>
  <si>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</si>
  <si>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</si>
  <si>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</si>
  <si>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</si>
  <si>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</si>
  <si>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</si>
  <si>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</si>
  <si>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</si>
  <si>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</si>
  <si>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</si>
  <si>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</si>
  <si>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</si>
  <si>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</si>
  <si>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</si>
  <si>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</si>
  <si>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</si>
  <si>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</si>
  <si>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</si>
  <si>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</si>
  <si>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</si>
  <si>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</si>
  <si>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</si>
  <si>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</si>
  <si>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</si>
  <si>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</si>
  <si>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</si>
  <si>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</si>
  <si>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</si>
  <si>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</si>
  <si>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</si>
  <si>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</si>
  <si>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</si>
  <si>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</si>
  <si>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</si>
  <si>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</si>
  <si>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</si>
  <si>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</si>
  <si>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</si>
  <si>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</si>
  <si>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</si>
  <si>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</si>
  <si>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</si>
  <si>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</si>
  <si>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</si>
  <si>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</si>
  <si>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</si>
  <si>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</si>
  <si>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</si>
  <si>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</si>
  <si>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</si>
  <si>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</si>
  <si>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</si>
  <si>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</si>
  <si>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</si>
  <si>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</si>
  <si>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</si>
  <si>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</si>
  <si>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</si>
  <si>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</si>
  <si>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</si>
  <si>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</si>
  <si>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</si>
  <si>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</si>
  <si>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</si>
  <si>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</si>
  <si>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</si>
  <si>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</si>
  <si>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</si>
  <si>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</si>
  <si>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</si>
  <si>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</si>
  <si>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</si>
  <si>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</si>
  <si>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</si>
  <si>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</si>
  <si>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</si>
  <si>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</si>
  <si>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</si>
  <si>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</si>
  <si>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</si>
  <si>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</si>
  <si>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</si>
  <si>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</si>
  <si>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</si>
  <si>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</si>
  <si>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</si>
  <si>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</si>
  <si>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</si>
  <si>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</si>
  <si>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</si>
  <si>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</si>
  <si>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</si>
  <si>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</si>
  <si>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</si>
  <si>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</si>
  <si>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</si>
  <si>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</si>
  <si>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</si>
  <si>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</si>
  <si>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</si>
  <si>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</si>
  <si>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</si>
  <si>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</si>
  <si>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</si>
  <si>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</si>
  <si>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</si>
  <si>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</si>
  <si>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</si>
  <si>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</si>
  <si>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</si>
  <si>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</si>
  <si>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</si>
  <si>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</si>
  <si>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</si>
  <si>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</si>
  <si>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</si>
  <si>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</si>
  <si>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</si>
  <si>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</si>
  <si>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</si>
  <si>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</si>
  <si>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</si>
  <si>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</si>
  <si>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</si>
  <si>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</si>
  <si>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</si>
  <si>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</si>
  <si>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</si>
  <si>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</si>
  <si>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</si>
  <si>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</si>
  <si>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</si>
  <si>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</si>
  <si>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</si>
  <si>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</si>
  <si>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</si>
  <si>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</si>
  <si>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</si>
  <si>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</si>
  <si>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</si>
  <si>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</si>
  <si>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</si>
  <si>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</si>
  <si>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</si>
  <si>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</si>
  <si>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</si>
  <si>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</si>
  <si>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</si>
  <si>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</si>
  <si>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</si>
  <si>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</si>
  <si>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</si>
  <si>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</si>
  <si>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</si>
  <si>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</si>
  <si>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</si>
  <si>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</si>
  <si>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</si>
  <si>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</si>
  <si>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</si>
  <si>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</si>
  <si>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</si>
  <si>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</si>
  <si>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</si>
  <si>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</si>
  <si>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</si>
  <si>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</si>
  <si>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</si>
  <si>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</si>
  <si>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</si>
  <si>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</si>
  <si>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</si>
  <si>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</si>
  <si>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</si>
  <si>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</si>
  <si>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</si>
  <si>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</si>
  <si>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</si>
  <si>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</si>
  <si>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</si>
  <si>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</si>
  <si>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</si>
  <si>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</si>
  <si>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</si>
  <si>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</si>
  <si>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</si>
  <si>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</si>
  <si>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</si>
  <si>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</si>
  <si>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</si>
  <si>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</si>
  <si>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</si>
  <si>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</si>
  <si>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</si>
  <si>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</si>
  <si>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</si>
  <si>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</si>
  <si>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</si>
  <si>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</si>
  <si>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</si>
  <si>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</si>
  <si>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</si>
  <si>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</si>
  <si>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</si>
  <si>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</si>
  <si>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</si>
  <si>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</si>
  <si>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</si>
  <si>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</si>
  <si>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</si>
  <si>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</si>
  <si>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</si>
  <si>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</si>
  <si>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</si>
  <si>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</si>
  <si>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</si>
  <si>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</si>
  <si>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</si>
  <si>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</si>
  <si>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</si>
  <si>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</si>
  <si>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</si>
  <si>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</si>
  <si>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</si>
  <si>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</si>
  <si>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</si>
  <si>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</si>
  <si>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</si>
  <si>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</si>
  <si>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</si>
  <si>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</si>
  <si>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</si>
  <si>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</si>
  <si>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</si>
  <si>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</si>
  <si>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</si>
  <si>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</si>
  <si>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</si>
  <si>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</si>
  <si>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</si>
  <si>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</si>
  <si>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</si>
  <si>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</si>
  <si>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</si>
  <si>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</si>
  <si>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</si>
  <si>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</si>
  <si>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</si>
  <si>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</si>
  <si>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</si>
  <si>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</si>
  <si>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</si>
  <si>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</si>
  <si>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</si>
  <si>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</si>
  <si>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</si>
  <si>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</si>
  <si>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</si>
  <si>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</si>
  <si>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</si>
  <si>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</si>
  <si>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</si>
  <si>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</si>
  <si>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</si>
  <si>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</si>
  <si>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</si>
  <si>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</si>
  <si>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</si>
  <si>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</si>
  <si>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</si>
  <si>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</si>
  <si>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</si>
  <si>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</si>
  <si>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</si>
  <si>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</si>
  <si>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</si>
  <si>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</si>
  <si>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</si>
  <si>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</si>
  <si>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</si>
  <si>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</si>
  <si>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</si>
  <si>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</si>
  <si>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</si>
  <si>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</si>
  <si>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</si>
  <si>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</si>
  <si>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</si>
  <si>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</si>
  <si>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</si>
  <si>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</si>
  <si>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</si>
  <si>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</si>
  <si>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</si>
  <si>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</si>
  <si>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</si>
  <si>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</si>
  <si>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</si>
  <si>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</si>
  <si>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</si>
  <si>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</si>
  <si>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</si>
  <si>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</si>
  <si>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</si>
  <si>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</si>
  <si>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</si>
  <si>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</si>
  <si>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</si>
  <si>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</si>
  <si>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</si>
  <si>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</si>
  <si>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</si>
  <si>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</si>
  <si>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</si>
  <si>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</si>
  <si>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</si>
  <si>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</si>
  <si>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</si>
  <si>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</si>
  <si>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</si>
  <si>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</si>
  <si>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</si>
  <si>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</si>
  <si>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</si>
  <si>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</si>
  <si>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</si>
  <si>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</si>
  <si>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</si>
  <si>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</si>
  <si>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</si>
  <si>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</si>
  <si>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</si>
  <si>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</si>
  <si>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</si>
  <si>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</si>
  <si>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</si>
  <si>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</si>
  <si>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</si>
  <si>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</si>
  <si>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</si>
  <si>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</si>
  <si>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</si>
  <si>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</si>
  <si>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</si>
  <si>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</si>
  <si>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</si>
  <si>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</si>
  <si>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</si>
  <si>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</si>
  <si>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</si>
  <si>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</si>
  <si>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</si>
  <si>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</si>
  <si>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</si>
  <si>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</si>
  <si>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</si>
  <si>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</si>
  <si>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</si>
  <si>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</si>
  <si>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</si>
  <si>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</si>
  <si>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</si>
  <si>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</si>
  <si>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</si>
  <si>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</si>
  <si>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</si>
  <si>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</si>
  <si>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</si>
  <si>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</si>
  <si>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</si>
  <si>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</si>
  <si>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</si>
  <si>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</si>
  <si>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</si>
  <si>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</si>
  <si>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</si>
  <si>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</si>
  <si>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</si>
  <si>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</si>
  <si>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</si>
  <si>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</si>
  <si>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</si>
  <si>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</si>
  <si>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</si>
  <si>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</si>
  <si>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</si>
  <si>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</si>
  <si>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</si>
  <si>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</si>
  <si>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</si>
  <si>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</si>
  <si>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</si>
  <si>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</si>
  <si>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</si>
  <si>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</si>
  <si>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</si>
  <si>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</si>
  <si>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</si>
  <si>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</si>
  <si>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</si>
  <si>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</si>
  <si>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</si>
  <si>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</si>
  <si>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</si>
  <si>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</si>
  <si>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</si>
  <si>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</si>
  <si>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</si>
  <si>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</si>
  <si>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</si>
  <si>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</si>
  <si>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</si>
  <si>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</si>
  <si>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</si>
  <si>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</si>
  <si>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</si>
  <si>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</si>
  <si>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</si>
  <si>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</si>
  <si>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</si>
  <si>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</si>
  <si>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</si>
  <si>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</si>
  <si>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</si>
  <si>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</si>
  <si>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</si>
  <si>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</si>
  <si>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</si>
  <si>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</si>
  <si>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</si>
  <si>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</si>
  <si>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</si>
  <si>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</si>
  <si>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</si>
  <si>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</si>
  <si>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</si>
  <si>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</si>
  <si>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</si>
  <si>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</si>
  <si>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</si>
  <si>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</si>
  <si>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</si>
  <si>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</si>
  <si>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</si>
  <si>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</si>
  <si>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</si>
  <si>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</si>
  <si>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</si>
  <si>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</si>
  <si>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</si>
  <si>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</si>
  <si>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</si>
  <si>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</si>
  <si>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</si>
  <si>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</si>
  <si>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</si>
  <si>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</si>
  <si>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</si>
  <si>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</si>
  <si>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</si>
  <si>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</si>
  <si>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</si>
  <si>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</si>
  <si>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</si>
  <si>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</si>
  <si>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</si>
  <si>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</si>
  <si>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</si>
  <si>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</si>
  <si>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</si>
  <si>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</si>
  <si>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</si>
  <si>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</si>
  <si>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</si>
  <si>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</si>
  <si>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</si>
  <si>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</si>
  <si>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</si>
  <si>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</si>
  <si>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</si>
  <si>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</si>
  <si>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</si>
  <si>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</si>
  <si>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</si>
  <si>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</si>
  <si>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</si>
  <si>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</si>
  <si>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</si>
  <si>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</si>
  <si>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</si>
  <si>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</si>
  <si>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</si>
  <si>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</si>
  <si>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</si>
  <si>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</si>
  <si>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</si>
  <si>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</si>
  <si>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</si>
  <si>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</si>
  <si>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</si>
  <si>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</si>
  <si>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</si>
  <si>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</si>
  <si>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</si>
  <si>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</si>
  <si>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</si>
  <si>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</si>
  <si>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</si>
  <si>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</si>
  <si>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</si>
  <si>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</si>
  <si>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</si>
  <si>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</si>
  <si>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</si>
  <si>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</si>
  <si>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</si>
  <si>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</si>
  <si>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</si>
  <si>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</si>
  <si>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</si>
  <si>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</si>
  <si>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</si>
  <si>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</si>
  <si>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</si>
  <si>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</si>
  <si>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</si>
  <si>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</si>
  <si>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</si>
  <si>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</si>
  <si>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</si>
  <si>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</si>
  <si>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</si>
  <si>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</si>
  <si>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</si>
  <si>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</si>
  <si>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</si>
  <si>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</si>
  <si>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</si>
  <si>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</si>
  <si>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</si>
  <si>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</si>
  <si>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</si>
  <si>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</si>
  <si>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</si>
  <si>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</si>
  <si>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</si>
  <si>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</si>
  <si>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</si>
  <si>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</si>
  <si>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</si>
  <si>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</si>
  <si>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</si>
  <si>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</si>
  <si>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</si>
  <si>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</si>
  <si>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</si>
  <si>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</si>
  <si>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</si>
  <si>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</si>
  <si>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</si>
  <si>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</si>
  <si>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</si>
  <si>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</si>
  <si>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</si>
  <si>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</si>
  <si>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</si>
  <si>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</si>
  <si>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</si>
  <si>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</si>
  <si>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</si>
  <si>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</si>
  <si>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</si>
  <si>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</si>
  <si>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</si>
  <si>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</si>
  <si>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</si>
  <si>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</si>
  <si>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</si>
  <si>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</si>
  <si>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</si>
  <si>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</si>
  <si>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</si>
  <si>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</si>
  <si>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</si>
  <si>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</si>
  <si>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</si>
  <si>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</si>
  <si>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</si>
  <si>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</si>
  <si>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</si>
  <si>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</si>
  <si>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</si>
  <si>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</si>
  <si>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</si>
  <si>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</si>
  <si>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</si>
  <si>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</si>
  <si>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</si>
  <si>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</si>
  <si>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</si>
  <si>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</si>
  <si>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</si>
  <si>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</si>
  <si>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</si>
  <si>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</si>
  <si>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</si>
  <si>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</si>
  <si>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</si>
  <si>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</si>
  <si>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</si>
  <si>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</si>
  <si>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</si>
  <si>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</si>
  <si>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</si>
  <si>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</si>
  <si>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</si>
  <si>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</si>
  <si>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</si>
  <si>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</si>
  <si>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</si>
  <si>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</si>
  <si>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</si>
  <si>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</si>
  <si>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</si>
  <si>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</si>
  <si>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</si>
  <si>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</si>
  <si>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</si>
  <si>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</si>
  <si>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</si>
  <si>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</si>
  <si>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</si>
  <si>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</si>
  <si>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</si>
  <si>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</si>
  <si>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</si>
  <si>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</si>
  <si>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</si>
  <si>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</si>
  <si>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</si>
  <si>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</si>
  <si>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</si>
  <si>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</si>
  <si>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</si>
  <si>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</si>
  <si>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</si>
  <si>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</si>
  <si>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</si>
  <si>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</si>
  <si>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</si>
  <si>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</si>
  <si>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</si>
  <si>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</si>
  <si>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</si>
  <si>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</si>
  <si>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</si>
  <si>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</si>
  <si>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</si>
  <si>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</si>
  <si>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</si>
  <si>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</si>
  <si>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</si>
  <si>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</si>
  <si>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</si>
  <si>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</si>
  <si>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</si>
  <si>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</si>
  <si>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</si>
  <si>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</si>
  <si>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</si>
  <si>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</si>
  <si>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</si>
  <si>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</si>
  <si>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</si>
  <si>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</si>
  <si>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</si>
  <si>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</si>
  <si>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</si>
  <si>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</si>
  <si>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</si>
  <si>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</si>
  <si>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</si>
  <si>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</si>
  <si>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</si>
  <si>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</si>
  <si>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</si>
  <si>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</si>
  <si>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</si>
  <si>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</si>
  <si>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</si>
  <si>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</si>
  <si>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</si>
  <si>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</si>
  <si>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</si>
  <si>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</si>
  <si>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</si>
  <si>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</si>
  <si>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</si>
  <si>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</si>
  <si>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</si>
  <si>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</si>
  <si>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</si>
  <si>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</si>
  <si>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</si>
  <si>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</si>
  <si>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</si>
  <si>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</si>
  <si>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</si>
  <si>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</si>
  <si>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</si>
  <si>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</si>
  <si>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</si>
  <si>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</si>
  <si>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</si>
  <si>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</si>
  <si>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</si>
  <si>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</si>
  <si>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</si>
  <si>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</si>
  <si>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</si>
  <si>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</si>
  <si>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</si>
  <si>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</si>
  <si>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</si>
  <si>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</si>
  <si>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</si>
  <si>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</si>
  <si>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</si>
  <si>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</si>
  <si>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</si>
  <si>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</si>
  <si>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</si>
  <si>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</si>
  <si>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</si>
  <si>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</si>
  <si>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</si>
  <si>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</si>
  <si>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</si>
  <si>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</si>
  <si>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</si>
  <si>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</si>
  <si>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</si>
  <si>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</si>
  <si>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</si>
  <si>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</si>
  <si>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</si>
  <si>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</si>
  <si>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</si>
  <si>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</si>
  <si>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</si>
  <si>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</si>
  <si>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</si>
  <si>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</si>
  <si>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</si>
  <si>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</si>
  <si>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</si>
  <si>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</si>
  <si>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</si>
  <si>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</si>
  <si>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</si>
  <si>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</si>
  <si>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</si>
  <si>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</si>
  <si>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</si>
  <si>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</si>
  <si>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</si>
  <si>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</si>
  <si>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</si>
  <si>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</si>
  <si>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</si>
  <si>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</si>
  <si>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</si>
  <si>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</si>
  <si>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</si>
  <si>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</si>
  <si>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</si>
  <si>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</si>
  <si>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</si>
  <si>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</si>
  <si>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</si>
  <si>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</si>
  <si>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</si>
  <si>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</si>
  <si>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</si>
  <si>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</si>
  <si>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</si>
  <si>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</si>
  <si>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</si>
  <si>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</si>
  <si>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</si>
  <si>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</si>
  <si>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</si>
  <si>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</si>
  <si>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</si>
  <si>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</si>
  <si>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</si>
  <si>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</si>
  <si>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</si>
  <si>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</si>
  <si>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</si>
  <si>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</si>
  <si>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</si>
  <si>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</si>
  <si>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</si>
  <si>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</si>
  <si>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</si>
  <si>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</si>
  <si>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</si>
  <si>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</si>
  <si>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</si>
  <si>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</si>
  <si>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</si>
  <si>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</si>
  <si>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</si>
  <si>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</si>
  <si>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</si>
  <si>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</si>
  <si>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</si>
  <si>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</si>
  <si>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</si>
  <si>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</si>
  <si>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</si>
  <si>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</si>
  <si>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</si>
  <si>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</si>
  <si>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</si>
  <si>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</si>
  <si>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</si>
  <si>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</si>
  <si>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</si>
  <si>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</si>
  <si>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</si>
  <si>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</si>
  <si>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</si>
  <si>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</si>
  <si>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</si>
  <si>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</si>
  <si>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</si>
  <si>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</si>
  <si>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</si>
  <si>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</si>
  <si>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</si>
  <si>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</si>
  <si>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</si>
  <si>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</si>
  <si>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</si>
  <si>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</si>
  <si>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</si>
  <si>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</si>
  <si>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</si>
  <si>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</si>
  <si>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</si>
  <si>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</si>
  <si>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</si>
  <si>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</si>
  <si>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</si>
  <si>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</si>
  <si>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</si>
  <si>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</si>
  <si>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</si>
  <si>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</si>
  <si>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</si>
  <si>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</si>
  <si>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</si>
  <si>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</si>
  <si>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</si>
  <si>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</si>
  <si>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</si>
  <si>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</si>
  <si>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</si>
  <si>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</si>
  <si>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</si>
  <si>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</si>
  <si>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</si>
  <si>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</si>
  <si>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</si>
  <si>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</si>
  <si>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</si>
  <si>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</si>
  <si>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</si>
  <si>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</si>
  <si>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</si>
  <si>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</si>
  <si>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</si>
  <si>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</si>
  <si>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</si>
  <si>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</si>
  <si>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</si>
  <si>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</si>
  <si>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</si>
  <si>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</si>
  <si>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</si>
  <si>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</si>
  <si>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</si>
  <si>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</si>
  <si>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</si>
  <si>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</si>
  <si>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</si>
  <si>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</si>
  <si>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</si>
  <si>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</si>
  <si>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</si>
  <si>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</si>
  <si>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</si>
  <si>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</si>
  <si>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</si>
  <si>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</si>
  <si>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</si>
  <si>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</si>
  <si>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</si>
  <si>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</si>
  <si>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</si>
  <si>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</si>
  <si>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</si>
  <si>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</si>
  <si>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</si>
  <si>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</si>
  <si>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</si>
  <si>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</si>
  <si>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</si>
  <si>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</si>
  <si>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</si>
  <si>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</si>
  <si>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</si>
  <si>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</si>
  <si>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</si>
  <si>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</si>
  <si>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</si>
  <si>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</si>
  <si>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</si>
  <si>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</si>
  <si>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</si>
  <si>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</si>
  <si>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</si>
  <si>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</si>
  <si>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</si>
  <si>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</si>
  <si>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</si>
  <si>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</si>
  <si>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</si>
  <si>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</si>
  <si>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</si>
  <si>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</si>
  <si>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</si>
  <si>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</si>
  <si>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</si>
  <si>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</si>
  <si>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</si>
  <si>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</si>
  <si>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</si>
  <si>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</si>
  <si>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</si>
  <si>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</si>
  <si>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</si>
  <si>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</si>
  <si>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</si>
  <si>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</si>
  <si>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</si>
  <si>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</si>
  <si>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</si>
  <si>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</si>
  <si>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</si>
  <si>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</si>
  <si>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</si>
  <si>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</si>
  <si>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</si>
  <si>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</si>
  <si>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</si>
  <si>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</si>
  <si>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</si>
  <si>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</si>
  <si>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</si>
  <si>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</si>
  <si>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</si>
  <si>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</si>
  <si>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</si>
  <si>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</si>
  <si>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</si>
  <si>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</si>
  <si>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</si>
  <si>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</si>
  <si>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</si>
  <si>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</si>
  <si>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</si>
  <si>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</si>
  <si>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</si>
  <si>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</si>
  <si>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</si>
  <si>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</si>
  <si>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</si>
  <si>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</si>
  <si>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</si>
  <si>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</si>
  <si>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</si>
  <si>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</si>
  <si>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</si>
  <si>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</si>
  <si>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</si>
  <si>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</si>
  <si>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</si>
  <si>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</si>
  <si>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</si>
  <si>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</si>
  <si>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</si>
  <si>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</si>
  <si>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</si>
  <si>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</si>
  <si>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</si>
  <si>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</si>
  <si>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</si>
  <si>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</si>
  <si>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</si>
  <si>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</si>
  <si>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</si>
  <si>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</si>
  <si>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</si>
  <si>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</si>
  <si>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</si>
  <si>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</si>
  <si>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</si>
  <si>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</si>
  <si>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</si>
  <si>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</si>
  <si>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</si>
  <si>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</si>
  <si>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</si>
  <si>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</si>
  <si>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</si>
  <si>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</si>
  <si>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</si>
  <si>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</si>
  <si>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</si>
  <si>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</si>
  <si>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</si>
  <si>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</si>
  <si>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</si>
  <si>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</si>
  <si>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</si>
  <si>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</si>
  <si>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</si>
  <si>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</si>
  <si>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</si>
  <si>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</si>
  <si>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</si>
  <si>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</si>
  <si>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</si>
  <si>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</si>
  <si>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</si>
  <si>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</si>
  <si>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</si>
  <si>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</si>
  <si>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</si>
  <si>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</si>
  <si>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</si>
  <si>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</si>
  <si>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</si>
  <si>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</si>
  <si>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</si>
  <si>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</si>
  <si>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</si>
  <si>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</si>
  <si>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</si>
  <si>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</si>
  <si>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</si>
  <si>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</si>
  <si>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</si>
  <si>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</si>
  <si>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</si>
  <si>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</si>
  <si>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</si>
  <si>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</si>
  <si>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</si>
  <si>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</si>
  <si>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</si>
  <si>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</si>
  <si>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</si>
  <si>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</si>
  <si>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</si>
  <si>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</si>
  <si>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</si>
  <si>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</si>
  <si>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</si>
  <si>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</si>
  <si>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</si>
  <si>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</si>
  <si>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</si>
  <si>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</si>
  <si>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</si>
  <si>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</si>
  <si>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</si>
  <si>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</si>
  <si>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</si>
  <si>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</si>
  <si>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</si>
  <si>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</si>
  <si>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</si>
  <si>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</si>
  <si>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</si>
  <si>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</si>
  <si>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</si>
  <si>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</si>
  <si>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</si>
  <si>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</si>
  <si>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</si>
  <si>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</si>
  <si>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</si>
  <si>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</si>
  <si>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</si>
  <si>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</si>
  <si>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</si>
  <si>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</si>
  <si>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</si>
  <si>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</si>
  <si>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</si>
  <si>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</si>
  <si>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</si>
  <si>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</si>
  <si>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</si>
  <si>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</si>
  <si>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</si>
  <si>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</si>
  <si>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</si>
  <si>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</si>
  <si>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</si>
  <si>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</si>
  <si>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</si>
  <si>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</si>
  <si>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</si>
  <si>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</si>
  <si>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</si>
  <si>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</si>
  <si>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</si>
  <si>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</si>
  <si>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</si>
  <si>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</si>
  <si>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</si>
  <si>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</si>
  <si>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</si>
  <si>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</si>
  <si>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</si>
  <si>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</si>
  <si>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</si>
  <si>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</si>
  <si>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</si>
  <si>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</si>
  <si>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</si>
  <si>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</si>
  <si>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</si>
  <si>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</si>
  <si>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</si>
  <si>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</si>
  <si>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</si>
  <si>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</si>
  <si>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</si>
  <si>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</si>
  <si>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</si>
  <si>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</si>
  <si>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</si>
  <si>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</si>
  <si>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</si>
  <si>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</si>
  <si>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</si>
  <si>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</si>
  <si>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</si>
  <si>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</si>
  <si>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</si>
  <si>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</si>
  <si>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</si>
  <si>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</si>
  <si>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</si>
  <si>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</si>
  <si>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</si>
  <si>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</si>
  <si>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</si>
  <si>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</si>
  <si>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</si>
  <si>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</si>
  <si>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</si>
  <si>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</si>
  <si>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</si>
  <si>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</si>
  <si>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</si>
  <si>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</si>
  <si>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</si>
  <si>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</si>
  <si>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</si>
  <si>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</si>
  <si>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</si>
  <si>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</si>
  <si>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</si>
  <si>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</si>
  <si>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</si>
  <si>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</si>
  <si>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</si>
  <si>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</si>
  <si>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</si>
  <si>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</si>
  <si>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</si>
  <si>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</si>
  <si>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</si>
  <si>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</si>
  <si>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</si>
  <si>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</si>
  <si>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</si>
  <si>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</si>
  <si>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</si>
  <si>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</si>
  <si>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</si>
  <si>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</si>
  <si>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</si>
  <si>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</si>
  <si>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</si>
  <si>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</si>
  <si>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</si>
  <si>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</si>
  <si>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</si>
  <si>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</si>
  <si>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</si>
  <si>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</si>
  <si>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</si>
  <si>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</si>
  <si>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</si>
  <si>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</si>
  <si>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</si>
  <si>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</si>
  <si>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</si>
  <si>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</si>
  <si>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</si>
  <si>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</si>
  <si>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</si>
  <si>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</si>
  <si>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</si>
  <si>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</si>
  <si>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</si>
  <si>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</si>
  <si>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</si>
  <si>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</si>
  <si>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</si>
  <si>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</si>
  <si>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</si>
  <si>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</si>
  <si>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</si>
  <si>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</si>
  <si>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</si>
  <si>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</si>
  <si>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</si>
  <si>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</si>
  <si>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</si>
  <si>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</si>
  <si>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</si>
  <si>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</si>
  <si>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</si>
  <si>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</si>
  <si>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</si>
  <si>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</si>
  <si>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</si>
  <si>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</si>
  <si>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</si>
  <si>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</si>
  <si>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</si>
  <si>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</si>
  <si>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</si>
  <si>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</si>
  <si>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</si>
  <si>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</si>
  <si>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</si>
  <si>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</si>
  <si>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</si>
  <si>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</si>
  <si>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</si>
  <si>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</si>
  <si>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</si>
  <si>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</si>
  <si>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</si>
  <si>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</si>
  <si>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</si>
  <si>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</si>
  <si>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</si>
  <si>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</si>
  <si>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</si>
  <si>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</si>
  <si>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</si>
  <si>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</si>
  <si>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</si>
  <si>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</si>
  <si>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</si>
  <si>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</si>
  <si>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</si>
  <si>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</si>
  <si>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</si>
  <si>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</si>
  <si>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</si>
  <si>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</si>
  <si>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</si>
  <si>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</si>
  <si>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</si>
  <si>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</si>
  <si>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</si>
  <si>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</si>
  <si>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</si>
  <si>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</si>
  <si>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</si>
  <si>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</si>
  <si>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</si>
  <si>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</si>
  <si>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</si>
  <si>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</si>
  <si>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</si>
  <si>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</si>
  <si>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</si>
  <si>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</si>
  <si>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</si>
  <si>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</si>
  <si>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</si>
  <si>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</si>
  <si>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</si>
  <si>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</si>
  <si>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</si>
  <si>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</si>
  <si>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</si>
  <si>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</si>
  <si>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</si>
  <si>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</si>
  <si>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</si>
  <si>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</si>
  <si>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</si>
  <si>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</si>
  <si>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</si>
  <si>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</si>
  <si>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</si>
  <si>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</si>
  <si>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</si>
  <si>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</si>
  <si>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</si>
  <si>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</si>
  <si>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</si>
  <si>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</si>
  <si>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</si>
  <si>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</si>
  <si>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</si>
  <si>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</si>
  <si>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</si>
  <si>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</si>
  <si>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</si>
  <si>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</si>
  <si>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</si>
  <si>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</si>
  <si>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</si>
  <si>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</si>
  <si>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</si>
  <si>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</si>
  <si>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</si>
  <si>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</si>
  <si>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</si>
  <si>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</si>
  <si>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</si>
  <si>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</si>
  <si>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</si>
  <si>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</si>
  <si>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</si>
  <si>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</si>
  <si>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</si>
  <si>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</si>
  <si>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</si>
  <si>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</si>
  <si>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</si>
  <si>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</si>
  <si>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</si>
  <si>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</si>
  <si>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</si>
  <si>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</si>
  <si>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</si>
  <si>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</si>
  <si>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</si>
  <si>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</si>
  <si>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</si>
  <si>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</si>
  <si>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</si>
  <si>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</si>
  <si>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</si>
  <si>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</si>
  <si>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</si>
  <si>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</si>
  <si>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</si>
  <si>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</si>
  <si>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</si>
  <si>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</si>
  <si>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</si>
  <si>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</si>
  <si>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</si>
  <si>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</si>
  <si>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</si>
  <si>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</si>
  <si>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</si>
  <si>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</si>
  <si>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</si>
  <si>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</si>
  <si>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</si>
  <si>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</si>
  <si>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</si>
  <si>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</si>
  <si>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</si>
  <si>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</si>
  <si>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</si>
  <si>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</si>
  <si>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</si>
  <si>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</si>
  <si>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</si>
  <si>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</si>
  <si>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</si>
  <si>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</si>
  <si>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</si>
  <si>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</si>
  <si>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</si>
  <si>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</si>
  <si>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</si>
  <si>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</si>
  <si>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</si>
  <si>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</si>
  <si>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</si>
  <si>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</si>
  <si>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</si>
  <si>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</si>
  <si>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</si>
  <si>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</si>
  <si>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</si>
  <si>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</si>
  <si>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</si>
  <si>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</si>
  <si>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</si>
  <si>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</si>
  <si>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</si>
  <si>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</si>
  <si>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</si>
  <si>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</si>
  <si>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</si>
  <si>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</si>
  <si>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</si>
  <si>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</si>
  <si>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</si>
  <si>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</si>
  <si>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</si>
  <si>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</si>
  <si>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</si>
  <si>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</si>
  <si>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</si>
  <si>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</si>
  <si>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</si>
  <si>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</si>
  <si>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</si>
  <si>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</si>
  <si>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</si>
  <si>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</si>
  <si>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</si>
  <si>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</si>
  <si>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</si>
  <si>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</si>
  <si>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</si>
  <si>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</si>
  <si>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</si>
  <si>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</si>
  <si>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</si>
  <si>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</si>
  <si>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</si>
  <si>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</si>
  <si>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</si>
  <si>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</si>
  <si>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</si>
  <si>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</si>
  <si>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</si>
  <si>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</si>
  <si>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</si>
  <si>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</si>
  <si>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</si>
  <si>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</si>
  <si>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</si>
  <si>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</si>
  <si>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</si>
  <si>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</si>
  <si>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</si>
  <si>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</si>
  <si>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</si>
  <si>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</si>
  <si>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</si>
  <si>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</si>
  <si>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</si>
  <si>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</si>
  <si>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</si>
  <si>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</si>
  <si>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</si>
  <si>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</si>
  <si>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</si>
  <si>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</si>
  <si>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</si>
  <si>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</si>
  <si>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</si>
  <si>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</si>
  <si>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</si>
  <si>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</si>
  <si>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</si>
  <si>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</si>
  <si>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</si>
  <si>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</si>
  <si>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</si>
  <si>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</si>
  <si>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</si>
  <si>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</si>
  <si>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</si>
  <si>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</si>
  <si>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</si>
  <si>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</si>
  <si>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</si>
  <si>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</si>
  <si>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</si>
  <si>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</si>
  <si>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</si>
  <si>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</si>
  <si>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</si>
  <si>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</si>
  <si>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</si>
  <si>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</si>
  <si>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</si>
  <si>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</si>
  <si>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</si>
  <si>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</si>
  <si>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</si>
  <si>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</si>
  <si>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</si>
  <si>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</si>
  <si>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</si>
  <si>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</si>
  <si>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</si>
  <si>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</si>
  <si>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</si>
  <si>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</si>
  <si>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</si>
  <si>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</si>
  <si>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</si>
  <si>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</si>
  <si>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</si>
  <si>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</si>
  <si>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</si>
  <si>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</si>
  <si>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</si>
  <si>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</si>
  <si>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</si>
  <si>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</si>
  <si>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</si>
  <si>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</si>
  <si>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</si>
  <si>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</si>
  <si>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</si>
  <si>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</si>
  <si>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</si>
  <si>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</si>
  <si>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</si>
  <si>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</si>
  <si>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</si>
  <si>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</si>
  <si>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</si>
  <si>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</si>
  <si>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</si>
  <si>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</si>
  <si>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</si>
  <si>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</si>
  <si>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</si>
  <si>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</si>
  <si>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</si>
  <si>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</si>
  <si>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</si>
  <si>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</si>
  <si>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</si>
  <si>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</si>
  <si>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</si>
  <si>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</si>
  <si>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</si>
  <si>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</si>
  <si>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</si>
  <si>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</si>
  <si>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</si>
  <si>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</si>
  <si>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</si>
  <si>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</si>
  <si>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</si>
  <si>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</si>
  <si>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</si>
  <si>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</si>
  <si>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</si>
  <si>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</si>
  <si>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</si>
  <si>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</si>
  <si>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</si>
  <si>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</si>
  <si>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</si>
  <si>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</si>
  <si>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</si>
  <si>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</si>
  <si>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</si>
  <si>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</si>
  <si>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</si>
  <si>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</si>
  <si>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</si>
  <si>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</si>
  <si>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</si>
  <si>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</si>
  <si>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</si>
  <si>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</si>
  <si>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</si>
  <si>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</si>
  <si>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</si>
  <si>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</si>
  <si>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</si>
  <si>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</si>
  <si>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</si>
  <si>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</si>
  <si>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</si>
  <si>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</si>
  <si>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</si>
  <si>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</si>
  <si>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</si>
  <si>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</si>
  <si>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</si>
  <si>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</si>
  <si>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</si>
  <si>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</si>
  <si>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</si>
  <si>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</si>
  <si>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</si>
  <si>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</si>
  <si>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</si>
  <si>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</si>
  <si>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</si>
  <si>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</si>
  <si>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</si>
  <si>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</si>
  <si>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</si>
  <si>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</si>
  <si>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</si>
  <si>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</si>
  <si>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</si>
  <si>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</si>
  <si>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</si>
  <si>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</si>
  <si>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</si>
  <si>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</si>
  <si>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</si>
  <si>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</si>
  <si>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</si>
  <si>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</si>
  <si>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</si>
  <si>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</si>
  <si>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</si>
  <si>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</si>
  <si>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</si>
  <si>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</si>
  <si>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</si>
  <si>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</si>
  <si>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</si>
  <si>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</si>
  <si>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</si>
  <si>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</si>
  <si>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</si>
  <si>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</si>
  <si>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</si>
  <si>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</si>
  <si>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</si>
  <si>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</si>
  <si>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</si>
  <si>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</si>
  <si>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</si>
  <si>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</si>
  <si>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</si>
  <si>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</si>
  <si>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</si>
  <si>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</si>
  <si>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</si>
  <si>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</si>
  <si>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</si>
  <si>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</si>
  <si>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</si>
  <si>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</si>
  <si>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</si>
  <si>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</si>
  <si>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</si>
  <si>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</si>
  <si>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</si>
  <si>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</si>
  <si>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</si>
  <si>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</si>
  <si>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</si>
  <si>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</si>
  <si>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</si>
  <si>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</si>
  <si>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</si>
  <si>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</si>
  <si>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</si>
  <si>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</si>
  <si>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</si>
  <si>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</si>
  <si>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</si>
  <si>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</si>
  <si>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</si>
  <si>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</si>
  <si>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</si>
  <si>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</si>
  <si>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</si>
  <si>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</si>
  <si>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</si>
  <si>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</si>
  <si>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</si>
  <si>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</si>
  <si>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</si>
  <si>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</si>
  <si>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</si>
  <si>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</si>
  <si>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</si>
  <si>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</si>
  <si>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</si>
  <si>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</si>
  <si>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</si>
  <si>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</si>
  <si>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</si>
  <si>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</si>
  <si>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</si>
  <si>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</si>
  <si>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</si>
  <si>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</si>
  <si>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</si>
  <si>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</si>
  <si>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</si>
  <si>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</si>
  <si>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</si>
  <si>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</si>
  <si>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</si>
  <si>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</si>
  <si>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</si>
  <si>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</si>
  <si>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</si>
  <si>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</si>
  <si>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</si>
  <si>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</si>
  <si>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</si>
  <si>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</si>
  <si>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</si>
  <si>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</si>
  <si>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</si>
  <si>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</si>
  <si>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</si>
  <si>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</si>
  <si>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</si>
  <si>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</si>
  <si>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</si>
  <si>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</si>
  <si>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</si>
  <si>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</si>
  <si>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</si>
  <si>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</si>
  <si>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</si>
  <si>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</si>
  <si>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</si>
  <si>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</si>
  <si>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</si>
  <si>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</si>
  <si>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</si>
  <si>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</si>
  <si>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</si>
  <si>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</si>
  <si>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</si>
  <si>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</si>
  <si>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</si>
  <si>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</si>
  <si>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</si>
  <si>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</si>
  <si>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</si>
  <si>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</si>
  <si>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</si>
  <si>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</si>
  <si>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</si>
  <si>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</si>
  <si>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</si>
  <si>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</si>
  <si>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</si>
  <si>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</si>
  <si>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</si>
  <si>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</si>
  <si>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</si>
  <si>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</si>
  <si>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</si>
  <si>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</si>
  <si>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</si>
  <si>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</si>
  <si>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</si>
  <si>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</si>
  <si>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</si>
  <si>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</si>
  <si>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</si>
  <si>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</si>
  <si>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</si>
  <si>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</si>
  <si>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</si>
  <si>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</si>
  <si>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</si>
  <si>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</si>
  <si>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</si>
  <si>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</si>
  <si>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</si>
  <si>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</si>
  <si>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</si>
  <si>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</si>
  <si>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</si>
  <si>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</si>
  <si>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</si>
  <si>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</si>
  <si>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</si>
  <si>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</si>
  <si>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</si>
  <si>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</si>
  <si>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</si>
  <si>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</si>
  <si>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</si>
  <si>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</si>
  <si>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</si>
  <si>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</si>
  <si>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</si>
  <si>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</si>
  <si>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</si>
  <si>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</si>
  <si>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</si>
  <si>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</si>
  <si>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</si>
  <si>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</si>
  <si>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</si>
  <si>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</si>
  <si>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</si>
  <si>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</si>
  <si>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</si>
  <si>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</si>
  <si>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</si>
  <si>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</si>
  <si>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</si>
  <si>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</si>
  <si>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</si>
  <si>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</si>
  <si>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</si>
  <si>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</si>
  <si>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</si>
  <si>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</si>
  <si>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</si>
  <si>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</si>
  <si>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</si>
  <si>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</si>
  <si>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</si>
  <si>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</si>
  <si>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</si>
  <si>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</si>
  <si>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</si>
  <si>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</si>
  <si>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</si>
  <si>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</si>
  <si>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</si>
  <si>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</si>
  <si>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</si>
  <si>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</si>
  <si>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</si>
  <si>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</si>
  <si>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</si>
  <si>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</si>
  <si>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</si>
  <si>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</si>
  <si>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</si>
  <si>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</si>
  <si>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</si>
  <si>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</si>
  <si>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</si>
  <si>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</si>
  <si>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</si>
  <si>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</si>
  <si>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</si>
  <si>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</si>
  <si>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</si>
  <si>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</si>
  <si>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</si>
  <si>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</si>
  <si>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</si>
  <si>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</si>
  <si>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</si>
  <si>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</si>
  <si>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</si>
  <si>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</si>
  <si>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</si>
  <si>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</si>
  <si>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</si>
  <si>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</si>
  <si>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</si>
  <si>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</si>
  <si>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</si>
  <si>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</si>
  <si>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</si>
  <si>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</si>
  <si>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</si>
  <si>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</si>
  <si>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</si>
  <si>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</si>
  <si>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</si>
  <si>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</si>
  <si>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</si>
  <si>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</si>
  <si>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</si>
  <si>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</si>
  <si>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</si>
  <si>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</si>
  <si>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</si>
  <si>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</si>
  <si>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</si>
  <si>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</si>
  <si>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</si>
  <si>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</si>
  <si>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</si>
  <si>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</si>
  <si>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</si>
  <si>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</si>
  <si>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</si>
  <si>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</si>
  <si>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</si>
  <si>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</si>
  <si>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</si>
  <si>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</si>
  <si>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</si>
  <si>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</si>
  <si>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</si>
  <si>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</si>
  <si>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</si>
  <si>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</si>
  <si>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</si>
  <si>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</si>
  <si>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</si>
  <si>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</si>
  <si>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</si>
  <si>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</si>
  <si>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</si>
  <si>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</si>
  <si>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</si>
  <si>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</si>
  <si>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</si>
  <si>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</si>
  <si>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</si>
  <si>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</si>
  <si>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</si>
  <si>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</si>
  <si>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</si>
  <si>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</si>
  <si>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</si>
  <si>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</si>
  <si>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</si>
  <si>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</si>
  <si>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</si>
  <si>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</si>
  <si>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</si>
  <si>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</si>
  <si>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</si>
  <si>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</si>
  <si>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</si>
  <si>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</si>
  <si>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</si>
  <si>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</si>
  <si>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</si>
  <si>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</si>
  <si>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</si>
  <si>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</si>
  <si>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</si>
  <si>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</si>
  <si>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</si>
  <si>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</si>
  <si>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</si>
  <si>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</si>
  <si>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</si>
  <si>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</si>
  <si>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</si>
  <si>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</si>
  <si>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</si>
  <si>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</si>
  <si>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</si>
  <si>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</si>
  <si>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</si>
  <si>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</si>
  <si>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</si>
  <si>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</si>
  <si>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</si>
  <si>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</si>
  <si>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</si>
  <si>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</si>
  <si>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</si>
  <si>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</si>
  <si>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</si>
  <si>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</si>
  <si>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</si>
  <si>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</si>
  <si>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</si>
  <si>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</si>
  <si>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</si>
  <si>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</si>
  <si>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</si>
  <si>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</si>
  <si>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</si>
  <si>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</si>
  <si>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</si>
  <si>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</si>
  <si>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</si>
  <si>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</si>
  <si>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</si>
  <si>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</si>
  <si>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</si>
  <si>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</si>
  <si>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</si>
  <si>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</si>
  <si>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</si>
  <si>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</si>
  <si>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</si>
  <si>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</si>
  <si>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</si>
  <si>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</si>
  <si>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</si>
  <si>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</si>
  <si>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</si>
  <si>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</si>
  <si>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</si>
  <si>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</si>
  <si>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</si>
  <si>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</si>
  <si>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</si>
  <si>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</si>
  <si>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</si>
  <si>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</si>
  <si>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</si>
  <si>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</si>
  <si>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</si>
  <si>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</si>
  <si>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</si>
  <si>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</si>
  <si>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</si>
  <si>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</si>
  <si>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</si>
  <si>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</si>
  <si>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</si>
  <si>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</si>
  <si>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</si>
  <si>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</si>
  <si>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</si>
  <si>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</si>
  <si>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</si>
  <si>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</si>
  <si>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</si>
  <si>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</si>
  <si>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</si>
  <si>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</si>
  <si>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</si>
  <si>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</si>
  <si>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</si>
  <si>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</si>
  <si>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</si>
  <si>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</si>
  <si>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</si>
  <si>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</si>
  <si>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</si>
  <si>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</si>
  <si>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</si>
  <si>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</si>
  <si>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</si>
  <si>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</si>
  <si>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</si>
  <si>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</si>
  <si>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</si>
  <si>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</si>
  <si>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</si>
  <si>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</si>
  <si>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</si>
  <si>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</si>
  <si>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</si>
  <si>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</si>
  <si>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</si>
  <si>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</si>
  <si>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</si>
  <si>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</si>
  <si>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</si>
  <si>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</si>
  <si>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</si>
  <si>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</si>
  <si>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</si>
  <si>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</si>
  <si>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</si>
  <si>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</si>
  <si>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</si>
  <si>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</si>
  <si>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</si>
  <si>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</si>
  <si>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</si>
  <si>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</si>
  <si>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</si>
  <si>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</si>
  <si>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</si>
  <si>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</si>
  <si>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</si>
  <si>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</si>
  <si>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</si>
  <si>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</si>
  <si>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</si>
  <si>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</si>
  <si>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</si>
  <si>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</si>
  <si>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</si>
  <si>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</si>
  <si>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</si>
  <si>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</si>
  <si>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</si>
  <si>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</si>
  <si>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</si>
  <si>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</si>
  <si>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</si>
  <si>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</si>
  <si>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</si>
  <si>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</si>
  <si>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</si>
  <si>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</si>
  <si>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</si>
  <si>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</si>
  <si>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</si>
  <si>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</si>
  <si>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</si>
  <si>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</si>
  <si>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</si>
  <si>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</si>
  <si>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</si>
  <si>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</si>
  <si>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</si>
  <si>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</si>
  <si>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</si>
  <si>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</si>
  <si>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</si>
  <si>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</si>
  <si>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</si>
  <si>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</si>
  <si>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</si>
  <si>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</si>
  <si>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</si>
  <si>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</si>
  <si>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</si>
  <si>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</si>
  <si>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</si>
  <si>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</si>
  <si>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</si>
  <si>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</si>
  <si>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</si>
  <si>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</si>
  <si>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</si>
  <si>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</si>
  <si>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</si>
  <si>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</si>
  <si>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</si>
  <si>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</si>
  <si>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</si>
  <si>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</si>
  <si>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</si>
  <si>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</si>
  <si>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</si>
  <si>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</si>
  <si>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</si>
  <si>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</si>
  <si>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</si>
  <si>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</si>
  <si>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</si>
  <si>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</si>
  <si>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</si>
  <si>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</si>
  <si>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</si>
  <si>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</si>
  <si>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</si>
  <si>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</si>
  <si>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</si>
  <si>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</si>
  <si>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</si>
  <si>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</si>
  <si>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</si>
  <si>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</si>
  <si>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</si>
  <si>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</si>
  <si>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</si>
  <si>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</si>
  <si>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</si>
  <si>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</si>
  <si>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</si>
  <si>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</si>
  <si>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</si>
  <si>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</si>
  <si>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</si>
  <si>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</si>
  <si>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</si>
  <si>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</si>
  <si>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</si>
  <si>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</si>
  <si>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</si>
  <si>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</si>
  <si>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</si>
  <si>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</si>
  <si>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</si>
  <si>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</si>
  <si>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</si>
  <si>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</si>
  <si>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</si>
  <si>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</si>
  <si>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</si>
  <si>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</si>
  <si>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</si>
  <si>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</si>
  <si>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</si>
  <si>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</si>
  <si>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</si>
  <si>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</si>
  <si>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</si>
  <si>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</si>
  <si>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</si>
  <si>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</si>
  <si>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</si>
  <si>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</si>
  <si>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</si>
  <si>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</si>
  <si>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</si>
  <si>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</si>
  <si>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</si>
  <si>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</si>
  <si>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</si>
  <si>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</si>
  <si>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</si>
  <si>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</si>
  <si>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</si>
  <si>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</si>
  <si>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</si>
  <si>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</si>
  <si>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</si>
  <si>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</si>
  <si>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</si>
  <si>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</si>
  <si>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</si>
  <si>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</si>
  <si>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</si>
  <si>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</si>
  <si>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</si>
  <si>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</si>
  <si>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</si>
  <si>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</si>
  <si>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</si>
  <si>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</si>
  <si>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</si>
  <si>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</si>
  <si>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</si>
  <si>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</si>
  <si>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</si>
  <si>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</si>
  <si>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</si>
  <si>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</si>
  <si>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</si>
  <si>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</si>
  <si>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</si>
  <si>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</si>
  <si>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</si>
  <si>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</si>
  <si>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</si>
  <si>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</si>
  <si>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</si>
  <si>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</si>
  <si>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</si>
  <si>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</si>
  <si>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</si>
  <si>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</si>
  <si>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</si>
  <si>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</si>
  <si>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</si>
  <si>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</si>
  <si>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</si>
  <si>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</si>
  <si>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</si>
  <si>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</si>
  <si>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</si>
  <si>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</si>
  <si>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</si>
  <si>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</si>
  <si>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</si>
  <si>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</si>
  <si>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</si>
  <si>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</si>
  <si>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</si>
  <si>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</si>
  <si>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</si>
  <si>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</si>
  <si>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</si>
  <si>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</si>
  <si>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</si>
  <si>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</si>
  <si>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</si>
  <si>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</si>
  <si>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</si>
  <si>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</si>
  <si>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</si>
  <si>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</si>
  <si>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</si>
  <si>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</si>
  <si>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</si>
  <si>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</si>
  <si>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</si>
  <si>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</si>
  <si>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</si>
  <si>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</si>
  <si>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</si>
  <si>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</si>
  <si>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</si>
  <si>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</si>
  <si>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</si>
  <si>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</si>
  <si>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</si>
  <si>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</si>
  <si>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</si>
  <si>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</si>
  <si>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</si>
  <si>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</si>
  <si>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</si>
  <si>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</si>
  <si>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</si>
  <si>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</si>
  <si>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</si>
  <si>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</si>
  <si>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</si>
  <si>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</si>
  <si>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</si>
  <si>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</si>
  <si>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</si>
  <si>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</si>
  <si>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</si>
  <si>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</si>
  <si>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</si>
  <si>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</si>
  <si>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</si>
  <si>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</si>
  <si>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</si>
  <si>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</si>
  <si>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</si>
  <si>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</si>
  <si>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</si>
  <si>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</si>
  <si>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</si>
  <si>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</si>
  <si>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</si>
  <si>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</si>
  <si>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</si>
  <si>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</si>
  <si>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</si>
  <si>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</si>
  <si>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</si>
  <si>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</si>
  <si>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</si>
  <si>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</si>
  <si>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</si>
  <si>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</si>
  <si>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</si>
  <si>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</si>
  <si>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</si>
  <si>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</si>
  <si>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</si>
  <si>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</si>
  <si>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</si>
  <si>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</si>
  <si>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</si>
  <si>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</si>
  <si>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</si>
  <si>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</si>
  <si>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</si>
  <si>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</si>
  <si>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</si>
  <si>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</si>
  <si>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</si>
  <si>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</si>
  <si>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</si>
  <si>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</si>
  <si>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</si>
  <si>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</si>
  <si>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</si>
  <si>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</si>
  <si>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</si>
  <si>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</si>
  <si>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</si>
  <si>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</si>
  <si>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</si>
  <si>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</si>
  <si>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</si>
  <si>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</si>
  <si>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</si>
  <si>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</si>
  <si>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</si>
  <si>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</si>
  <si>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</si>
  <si>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</si>
  <si>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</si>
  <si>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</si>
  <si>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</si>
  <si>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</si>
  <si>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</si>
  <si>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</si>
  <si>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</si>
  <si>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</si>
  <si>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</si>
  <si>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</si>
  <si>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</si>
  <si>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</si>
  <si>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</si>
  <si>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</si>
  <si>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</si>
  <si>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</si>
  <si>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</si>
  <si>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</si>
  <si>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</si>
  <si>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</si>
  <si>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</si>
  <si>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</si>
  <si>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</si>
  <si>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</si>
  <si>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</si>
  <si>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</si>
  <si>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</si>
  <si>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</si>
  <si>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</si>
  <si>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</si>
  <si>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</si>
  <si>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</si>
  <si>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</si>
  <si>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</si>
  <si>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</si>
  <si>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</si>
  <si>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</si>
  <si>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</si>
  <si>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</si>
  <si>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</si>
  <si>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</si>
  <si>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</si>
  <si>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</si>
  <si>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</si>
  <si>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</si>
  <si>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</si>
  <si>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</si>
  <si>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</si>
  <si>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</si>
  <si>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</si>
  <si>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</si>
  <si>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</si>
  <si>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</si>
  <si>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</si>
  <si>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</si>
  <si>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</si>
  <si>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</si>
  <si>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</si>
  <si>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</si>
  <si>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</si>
  <si>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</si>
  <si>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</si>
  <si>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</si>
  <si>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</si>
  <si>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</si>
  <si>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</si>
  <si>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</si>
  <si>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</si>
  <si>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</si>
  <si>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</si>
  <si>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</si>
  <si>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</si>
  <si>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</si>
  <si>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</si>
  <si>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</si>
  <si>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</si>
  <si>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</si>
  <si>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</si>
  <si>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</si>
  <si>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</si>
  <si>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</si>
  <si>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</si>
  <si>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</si>
  <si>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</si>
  <si>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</si>
  <si>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</si>
  <si>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</si>
  <si>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</si>
  <si>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</si>
  <si>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</si>
  <si>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</si>
  <si>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</si>
  <si>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</si>
  <si>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</si>
  <si>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</si>
  <si>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</si>
  <si>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</si>
  <si>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</si>
  <si>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</si>
  <si>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</si>
  <si>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</si>
  <si>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</si>
  <si>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</si>
  <si>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</si>
  <si>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</si>
  <si>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</si>
  <si>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</si>
  <si>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</si>
  <si>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</si>
  <si>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</si>
  <si>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</si>
  <si>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</si>
  <si>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</si>
  <si>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</si>
  <si>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</si>
  <si>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</si>
  <si>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</si>
  <si>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</si>
  <si>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</si>
  <si>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</si>
  <si>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</si>
  <si>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</si>
  <si>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</si>
  <si>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</si>
  <si>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</si>
  <si>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</si>
  <si>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</si>
  <si>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</si>
  <si>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</si>
  <si>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</si>
  <si>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</si>
  <si>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</si>
  <si>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</si>
  <si>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</si>
  <si>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</si>
  <si>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</si>
  <si>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</si>
  <si>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</si>
  <si>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</si>
  <si>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</si>
  <si>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</si>
  <si>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</si>
  <si>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</si>
  <si>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</si>
  <si>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</si>
  <si>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</si>
  <si>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</si>
  <si>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</si>
  <si>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</si>
  <si>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</si>
  <si>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</si>
  <si>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</si>
  <si>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</si>
  <si>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</si>
  <si>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</si>
  <si>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</si>
  <si>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</si>
  <si>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</si>
  <si>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</si>
  <si>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</si>
  <si>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</si>
  <si>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</si>
  <si>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</si>
  <si>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</si>
  <si>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</si>
  <si>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</si>
  <si>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</si>
  <si>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</si>
  <si>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</si>
  <si>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</si>
  <si>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</si>
  <si>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</si>
  <si>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</si>
  <si>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</si>
  <si>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</si>
  <si>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</si>
  <si>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</si>
  <si>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</si>
  <si>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</si>
  <si>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</si>
  <si>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</si>
  <si>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</si>
  <si>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</si>
  <si>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</si>
  <si>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</si>
  <si>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</si>
  <si>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</si>
  <si>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</si>
  <si>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</si>
  <si>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</si>
  <si>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</si>
  <si>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</si>
  <si>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</si>
  <si>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</si>
  <si>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</si>
  <si>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</si>
  <si>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</si>
  <si>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</si>
  <si>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</si>
  <si>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</si>
  <si>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</si>
  <si>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</si>
  <si>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</si>
  <si>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</si>
  <si>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</si>
  <si>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</si>
  <si>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</si>
  <si>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</si>
  <si>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</si>
  <si>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</si>
  <si>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</si>
  <si>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</si>
  <si>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</si>
  <si>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</si>
  <si>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</si>
  <si>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</si>
  <si>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</si>
  <si>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</si>
  <si>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</si>
  <si>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</si>
  <si>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</si>
  <si>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</si>
  <si>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</si>
  <si>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</si>
  <si>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</si>
  <si>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</si>
  <si>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</si>
  <si>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</si>
  <si>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</si>
  <si>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</si>
  <si>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</si>
  <si>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</si>
  <si>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</si>
  <si>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</si>
  <si>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</si>
  <si>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</si>
  <si>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</si>
  <si>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</si>
  <si>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</si>
  <si>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</si>
  <si>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</si>
  <si>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</si>
  <si>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</si>
  <si>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</si>
  <si>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</si>
  <si>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</si>
  <si>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</si>
  <si>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</si>
  <si>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</si>
  <si>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</si>
  <si>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</si>
  <si>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</si>
  <si>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</si>
  <si>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</si>
  <si>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</si>
  <si>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</si>
  <si>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</si>
  <si>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</si>
  <si>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</si>
  <si>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</si>
  <si>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</si>
  <si>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</si>
  <si>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</si>
  <si>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</si>
  <si>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</si>
  <si>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</si>
  <si>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</si>
  <si>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</si>
  <si>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</si>
  <si>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</si>
  <si>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</si>
  <si>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</si>
  <si>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</si>
  <si>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</si>
  <si>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</si>
  <si>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</si>
  <si>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</si>
  <si>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</si>
  <si>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</si>
  <si>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</si>
  <si>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</si>
  <si>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</si>
  <si>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</si>
  <si>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</si>
  <si>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</si>
  <si>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</si>
  <si>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</si>
  <si>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</si>
  <si>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</si>
  <si>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</si>
  <si>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</si>
  <si>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</si>
  <si>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</si>
  <si>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</si>
  <si>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</si>
  <si>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</si>
  <si>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</si>
  <si>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</si>
  <si>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</si>
  <si>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</si>
  <si>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</si>
  <si>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</si>
  <si>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</si>
  <si>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</si>
  <si>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</si>
  <si>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</si>
  <si>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</si>
  <si>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</si>
  <si>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</si>
  <si>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</si>
  <si>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</si>
  <si>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</si>
  <si>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</si>
  <si>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</si>
  <si>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</si>
  <si>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</si>
  <si>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</si>
  <si>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</si>
  <si>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</si>
  <si>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</si>
  <si>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</si>
  <si>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</si>
  <si>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</si>
  <si>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</si>
  <si>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</si>
  <si>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</si>
  <si>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</si>
  <si>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</si>
  <si>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</si>
  <si>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</si>
  <si>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</si>
  <si>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</si>
  <si>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</si>
  <si>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</si>
  <si>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</si>
  <si>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</si>
  <si>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</si>
  <si>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</si>
  <si>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</si>
  <si>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</si>
  <si>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</si>
  <si>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</si>
  <si>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</si>
  <si>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</si>
  <si>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</si>
  <si>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</si>
  <si>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</si>
  <si>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</si>
  <si>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</si>
  <si>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</si>
  <si>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</si>
  <si>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</si>
  <si>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</si>
  <si>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</si>
  <si>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</si>
  <si>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</si>
  <si>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</si>
  <si>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</si>
  <si>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</si>
  <si>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</si>
  <si>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</si>
  <si>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</si>
  <si>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</si>
  <si>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</si>
  <si>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</si>
  <si>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</si>
  <si>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</si>
  <si>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</si>
  <si>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</si>
  <si>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</si>
  <si>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</si>
  <si>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</si>
  <si>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</si>
  <si>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</si>
  <si>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</si>
  <si>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</si>
  <si>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</si>
  <si>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</si>
  <si>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</si>
  <si>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</si>
  <si>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</si>
  <si>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</si>
  <si>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</si>
  <si>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</si>
  <si>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</si>
  <si>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</si>
  <si>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</si>
  <si>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</si>
  <si>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</si>
  <si>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</si>
  <si>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</si>
  <si>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</si>
  <si>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</si>
  <si>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</si>
  <si>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</si>
  <si>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</si>
  <si>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</si>
  <si>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</si>
  <si>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</si>
  <si>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</si>
  <si>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</si>
  <si>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</si>
  <si>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</si>
  <si>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</si>
  <si>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</si>
  <si>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</si>
  <si>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</si>
  <si>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</si>
  <si>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</si>
  <si>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</si>
  <si>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</si>
  <si>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</si>
  <si>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</si>
  <si>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</si>
  <si>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</si>
  <si>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</si>
  <si>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</si>
  <si>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</si>
  <si>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</si>
  <si>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</si>
  <si>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</si>
  <si>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</si>
  <si>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</si>
  <si>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</si>
  <si>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</si>
  <si>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</si>
  <si>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</si>
  <si>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</si>
  <si>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</si>
  <si>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</si>
  <si>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</si>
  <si>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</si>
  <si>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</si>
  <si>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</si>
  <si>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</si>
  <si>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</si>
  <si>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</si>
  <si>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</si>
  <si>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</si>
  <si>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</si>
  <si>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</si>
  <si>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</si>
  <si>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</si>
  <si>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</si>
  <si>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</si>
  <si>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</si>
  <si>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</si>
  <si>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</si>
  <si>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</si>
  <si>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</si>
  <si>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</si>
  <si>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</si>
  <si>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</si>
  <si>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</si>
  <si>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</si>
  <si>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</si>
  <si>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</si>
  <si>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</si>
  <si>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</si>
  <si>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</si>
  <si>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</si>
  <si>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</si>
  <si>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</si>
  <si>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</si>
  <si>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</si>
  <si>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</si>
  <si>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</si>
  <si>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</si>
  <si>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</si>
  <si>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</si>
  <si>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</si>
  <si>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</si>
  <si>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</si>
  <si>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</si>
  <si>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</si>
  <si>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</si>
  <si>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</si>
  <si>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</si>
  <si>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</si>
  <si>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</si>
  <si>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</si>
  <si>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</si>
  <si>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</si>
  <si>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</si>
  <si>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</si>
  <si>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</si>
  <si>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</si>
  <si>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</si>
  <si>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</si>
  <si>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</si>
  <si>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</si>
  <si>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</si>
  <si>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</si>
  <si>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</si>
  <si>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</si>
  <si>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</si>
  <si>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</si>
  <si>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</si>
  <si>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</si>
  <si>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</si>
  <si>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</si>
  <si>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</si>
  <si>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</si>
  <si>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</si>
  <si>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</si>
  <si>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</si>
  <si>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</si>
  <si>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</si>
  <si>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</si>
  <si>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</si>
  <si>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</si>
  <si>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</si>
  <si>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</si>
  <si>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</si>
  <si>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</si>
  <si>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</si>
  <si>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</si>
  <si>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</si>
  <si>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</si>
  <si>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</si>
  <si>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</si>
  <si>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</si>
  <si>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</si>
  <si>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</si>
  <si>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</si>
  <si>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</si>
  <si>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</si>
  <si>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</si>
  <si>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</si>
  <si>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</si>
  <si>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</si>
  <si>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</si>
  <si>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</si>
  <si>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</si>
  <si>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</si>
  <si>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</si>
  <si>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</si>
  <si>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</si>
  <si>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</si>
  <si>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</si>
  <si>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</si>
  <si>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</si>
  <si>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</si>
  <si>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</si>
  <si>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</si>
  <si>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</si>
  <si>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</si>
  <si>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</si>
  <si>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</si>
  <si>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</si>
  <si>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</si>
  <si>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</si>
  <si>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</si>
  <si>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</si>
  <si>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</si>
  <si>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</si>
  <si>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</si>
  <si>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</si>
  <si>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</si>
  <si>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</si>
  <si>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</si>
  <si>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</si>
  <si>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</si>
  <si>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</si>
  <si>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</si>
  <si>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</si>
  <si>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</si>
  <si>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</si>
  <si>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</si>
  <si>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</si>
  <si>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</si>
  <si>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</si>
  <si>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</si>
  <si>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</si>
  <si>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</si>
  <si>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</si>
  <si>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</si>
  <si>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</si>
  <si>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</si>
  <si>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</si>
  <si>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</si>
  <si>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</si>
  <si>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</si>
  <si>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</si>
  <si>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</si>
  <si>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</si>
  <si>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</si>
  <si>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</si>
  <si>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</si>
  <si>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</si>
  <si>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</si>
  <si>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</si>
  <si>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</si>
  <si>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</si>
  <si>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</si>
  <si>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</si>
  <si>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</si>
  <si>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</si>
  <si>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</si>
  <si>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</si>
  <si>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</si>
  <si>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</si>
  <si>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</si>
  <si>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</si>
  <si>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</si>
  <si>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</si>
  <si>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</si>
  <si>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</si>
  <si>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</si>
  <si>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</si>
  <si>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</si>
  <si>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</si>
  <si>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</si>
  <si>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</si>
  <si>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</si>
  <si>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</si>
  <si>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</si>
  <si>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</si>
  <si>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</si>
  <si>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</si>
  <si>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</si>
  <si>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</si>
  <si>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</si>
  <si>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</si>
  <si>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</si>
  <si>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</si>
  <si>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</si>
  <si>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</si>
  <si>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</si>
  <si>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</si>
  <si>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</si>
  <si>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</si>
  <si>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</si>
  <si>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</si>
  <si>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</si>
  <si>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</si>
  <si>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</si>
  <si>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</si>
  <si>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</si>
  <si>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</si>
  <si>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</si>
  <si>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</si>
  <si>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</si>
  <si>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</si>
  <si>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</si>
  <si>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</si>
  <si>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</si>
  <si>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</si>
  <si>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</si>
  <si>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</si>
  <si>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</si>
  <si>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</si>
  <si>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</si>
  <si>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</si>
  <si>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</si>
  <si>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</si>
  <si>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</si>
  <si>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</si>
  <si>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</si>
  <si>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</si>
  <si>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</si>
  <si>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</si>
  <si>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</si>
  <si>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</si>
  <si>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</si>
  <si>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</si>
  <si>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</si>
  <si>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</si>
  <si>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</si>
  <si>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</si>
  <si>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</si>
  <si>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</si>
  <si>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</si>
  <si>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</si>
  <si>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</si>
  <si>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</si>
  <si>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</si>
  <si>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</si>
  <si>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</si>
  <si>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</si>
  <si>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</si>
  <si>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</si>
  <si>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</si>
  <si>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</si>
  <si>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</si>
  <si>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</si>
  <si>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</si>
  <si>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</si>
  <si>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</si>
  <si>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</si>
  <si>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</si>
  <si>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</si>
  <si>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</si>
  <si>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</si>
  <si>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</si>
  <si>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</si>
  <si>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</si>
  <si>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</si>
  <si>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</si>
  <si>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</si>
  <si>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</si>
  <si>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</si>
  <si>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</si>
  <si>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</si>
  <si>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</si>
  <si>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</si>
  <si>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</si>
  <si>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</si>
  <si>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</si>
  <si>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</si>
  <si>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</si>
  <si>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</si>
  <si>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</si>
  <si>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</si>
  <si>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</si>
  <si>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</si>
  <si>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</si>
  <si>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</si>
  <si>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</si>
  <si>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</si>
  <si>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</si>
  <si>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</si>
  <si>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</si>
  <si>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</si>
  <si>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</si>
  <si>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</si>
  <si>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</si>
  <si>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</si>
  <si>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</si>
  <si>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</si>
  <si>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</si>
  <si>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</si>
  <si>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</si>
  <si>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</si>
  <si>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</si>
  <si>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</si>
  <si>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</si>
  <si>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</si>
  <si>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</si>
  <si>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</si>
  <si>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</si>
  <si>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</si>
  <si>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</si>
  <si>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</si>
  <si>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</si>
  <si>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</si>
  <si>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</si>
  <si>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</si>
  <si>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</si>
  <si>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</si>
  <si>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</si>
  <si>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</si>
  <si>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</si>
  <si>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</si>
  <si>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</si>
  <si>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</si>
  <si>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</si>
  <si>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</si>
  <si>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</si>
  <si>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</si>
  <si>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</si>
  <si>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</si>
  <si>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</si>
  <si>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</si>
  <si>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</si>
  <si>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</si>
  <si>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</si>
  <si>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</si>
  <si>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</si>
  <si>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</si>
  <si>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</si>
  <si>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</si>
  <si>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</si>
  <si>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</si>
  <si>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</si>
  <si>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</si>
  <si>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</si>
  <si>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</si>
  <si>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</si>
  <si>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</si>
  <si>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</si>
  <si>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</si>
  <si>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</si>
  <si>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</si>
  <si>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</si>
  <si>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</si>
  <si>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</si>
  <si>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</si>
  <si>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</si>
  <si>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</si>
  <si>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</si>
  <si>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</si>
  <si>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</si>
  <si>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</si>
  <si>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</si>
  <si>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</si>
  <si>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</si>
  <si>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</si>
  <si>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</si>
  <si>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</si>
  <si>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</si>
  <si>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</si>
  <si>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</si>
  <si>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</si>
  <si>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</si>
  <si>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</si>
  <si>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</si>
  <si>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</si>
  <si>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</si>
  <si>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</si>
  <si>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</si>
  <si>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</si>
  <si>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</si>
  <si>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</si>
  <si>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</si>
  <si>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</si>
  <si>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</si>
  <si>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</si>
  <si>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</si>
  <si>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</si>
  <si>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</si>
  <si>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</si>
  <si>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</si>
  <si>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</si>
  <si>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</si>
  <si>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</si>
  <si>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</si>
  <si>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</si>
  <si>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</si>
  <si>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</si>
  <si>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</si>
  <si>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</si>
  <si>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</si>
  <si>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</si>
  <si>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</si>
  <si>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</si>
  <si>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</si>
  <si>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</si>
  <si>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</si>
  <si>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</si>
  <si>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</si>
  <si>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</si>
  <si>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</si>
  <si>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</si>
  <si>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</si>
  <si>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</si>
  <si>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</si>
  <si>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</si>
  <si>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</si>
  <si>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</si>
  <si>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</si>
  <si>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</si>
  <si>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</si>
  <si>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</si>
  <si>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</si>
  <si>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</si>
  <si>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</si>
  <si>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</si>
  <si>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</si>
  <si>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</si>
  <si>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</si>
  <si>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</si>
  <si>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</si>
  <si>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</si>
  <si>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</si>
  <si>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</si>
  <si>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</si>
  <si>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</si>
  <si>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</si>
  <si>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</si>
  <si>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</si>
  <si>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</si>
  <si>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</si>
  <si>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</si>
  <si>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</si>
  <si>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</si>
  <si>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</si>
  <si>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</si>
  <si>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</si>
  <si>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</si>
  <si>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</si>
  <si>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</si>
  <si>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</si>
  <si>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</si>
  <si>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</si>
  <si>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</si>
  <si>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</si>
  <si>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</si>
  <si>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</si>
  <si>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</si>
  <si>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</si>
  <si>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</si>
  <si>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</si>
  <si>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</si>
  <si>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</si>
  <si>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</si>
  <si>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</si>
  <si>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</si>
  <si>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</si>
  <si>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</si>
  <si>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</si>
  <si>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</si>
  <si>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</si>
  <si>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</si>
  <si>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</si>
  <si>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</si>
  <si>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</si>
  <si>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</si>
  <si>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</si>
  <si>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</si>
  <si>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</si>
  <si>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</si>
  <si>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</si>
  <si>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</si>
  <si>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</si>
  <si>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</si>
  <si>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</si>
  <si>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</si>
  <si>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</si>
  <si>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</si>
  <si>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</si>
  <si>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</si>
  <si>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</si>
  <si>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</si>
  <si>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</si>
  <si>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</si>
  <si>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</si>
  <si>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</si>
  <si>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</si>
  <si>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</si>
  <si>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</si>
  <si>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</si>
  <si>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</si>
  <si>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</si>
  <si>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</si>
  <si>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</si>
  <si>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</si>
  <si>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</si>
  <si>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</si>
  <si>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</si>
  <si>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</si>
  <si>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</si>
  <si>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</si>
  <si>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</si>
  <si>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</si>
  <si>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</si>
  <si>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</si>
  <si>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</si>
  <si>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</si>
  <si>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</si>
  <si>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</si>
  <si>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</si>
  <si>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</si>
  <si>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</si>
  <si>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</si>
  <si>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</si>
  <si>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</si>
  <si>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</si>
  <si>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</si>
  <si>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</si>
  <si>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</si>
  <si>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</si>
  <si>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</si>
  <si>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</si>
  <si>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</si>
  <si>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</si>
  <si>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</si>
  <si>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</si>
  <si>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</si>
  <si>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</si>
  <si>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</si>
  <si>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</si>
  <si>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</si>
  <si>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</si>
  <si>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</si>
  <si>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</si>
  <si>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</si>
  <si>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</si>
  <si>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</si>
  <si>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</si>
  <si>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</si>
  <si>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</si>
  <si>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</si>
  <si>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</si>
  <si>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</si>
  <si>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</si>
  <si>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</si>
  <si>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</si>
  <si>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</si>
  <si>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</si>
  <si>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</si>
  <si>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</si>
  <si>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</si>
  <si>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</si>
  <si>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</si>
  <si>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</si>
  <si>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</si>
  <si>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</si>
  <si>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</si>
  <si>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</si>
  <si>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</si>
  <si>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</si>
  <si>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</si>
  <si>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</si>
  <si>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</si>
  <si>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</si>
  <si>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</si>
  <si>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</si>
  <si>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</si>
  <si>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</si>
  <si>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</si>
  <si>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</si>
  <si>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</si>
  <si>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</si>
  <si>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</si>
  <si>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</si>
  <si>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</si>
  <si>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</si>
  <si>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</si>
  <si>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</si>
  <si>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</si>
  <si>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</si>
  <si>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</si>
  <si>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</si>
  <si>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</si>
  <si>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</si>
  <si>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</si>
  <si>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</si>
  <si>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</si>
  <si>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</si>
  <si>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</si>
  <si>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</si>
  <si>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</si>
  <si>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</si>
  <si>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</si>
  <si>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</si>
  <si>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</si>
  <si>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</si>
  <si>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</si>
  <si>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</si>
  <si>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</si>
  <si>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</si>
  <si>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</si>
  <si>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</si>
  <si>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</si>
  <si>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</si>
  <si>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</si>
  <si>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</si>
  <si>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</si>
  <si>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</si>
  <si>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</si>
  <si>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</si>
  <si>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</si>
  <si>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</si>
  <si>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</si>
  <si>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</si>
  <si>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</si>
  <si>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</si>
  <si>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</si>
  <si>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</si>
  <si>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</si>
  <si>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</si>
  <si>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</si>
  <si>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</si>
  <si>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</si>
  <si>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</si>
  <si>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</si>
  <si>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</si>
  <si>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</si>
  <si>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</si>
  <si>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</si>
  <si>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</si>
  <si>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</si>
  <si>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</si>
  <si>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</si>
  <si>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</si>
  <si>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</si>
  <si>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</si>
  <si>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</si>
  <si>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</si>
  <si>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</si>
  <si>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</si>
  <si>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</si>
  <si>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</si>
  <si>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</si>
  <si>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</si>
  <si>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</si>
  <si>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</si>
  <si>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</si>
  <si>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</si>
  <si>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</si>
  <si>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</si>
  <si>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</si>
  <si>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</si>
  <si>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</si>
  <si>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</si>
  <si>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</si>
  <si>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</si>
  <si>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</si>
  <si>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</si>
  <si>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</si>
  <si>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</si>
  <si>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</si>
  <si>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</si>
  <si>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</si>
  <si>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</si>
  <si>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</si>
  <si>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</si>
  <si>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</si>
  <si>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</si>
  <si>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</si>
  <si>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</si>
  <si>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</si>
  <si>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</si>
  <si>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</si>
  <si>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</si>
  <si>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</si>
  <si>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</si>
  <si>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</si>
  <si>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</si>
  <si>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</si>
  <si>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</si>
  <si>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</si>
  <si>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</si>
  <si>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</si>
  <si>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</si>
  <si>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</si>
  <si>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</si>
  <si>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</si>
  <si>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</si>
  <si>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</si>
  <si>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</si>
  <si>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</si>
  <si>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</si>
  <si>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</si>
  <si>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</si>
  <si>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</si>
  <si>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</si>
  <si>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</si>
  <si>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</si>
  <si>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</si>
  <si>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</si>
  <si>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</si>
  <si>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</si>
  <si>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</si>
  <si>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</si>
  <si>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</si>
  <si>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</si>
  <si>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</si>
  <si>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</si>
  <si>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</si>
  <si>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</si>
  <si>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</si>
  <si>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</si>
  <si>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</si>
  <si>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</si>
  <si>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</si>
  <si>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</si>
  <si>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</si>
  <si>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</si>
  <si>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</si>
  <si>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</si>
  <si>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</si>
  <si>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</si>
  <si>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</si>
  <si>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</si>
  <si>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</si>
  <si>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</si>
  <si>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</si>
  <si>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</si>
  <si>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</si>
  <si>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</si>
  <si>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</si>
  <si>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</si>
  <si>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</si>
  <si>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</si>
  <si>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</si>
  <si>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</si>
  <si>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</si>
  <si>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</si>
  <si>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</si>
  <si>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</si>
  <si>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</si>
  <si>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</si>
  <si>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</si>
  <si>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</si>
  <si>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</si>
  <si>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</si>
  <si>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</si>
  <si>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</si>
  <si>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</si>
  <si>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</si>
  <si>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</si>
  <si>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</si>
  <si>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</si>
  <si>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</si>
  <si>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</si>
  <si>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</si>
  <si>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</si>
  <si>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</si>
  <si>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</si>
  <si>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</si>
  <si>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</si>
  <si>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</si>
  <si>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</si>
  <si>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</si>
  <si>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</si>
  <si>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</si>
  <si>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</si>
  <si>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</si>
  <si>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</si>
  <si>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</si>
  <si>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</si>
  <si>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</si>
  <si>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</si>
  <si>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</si>
  <si>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</si>
  <si>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</si>
  <si>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</si>
  <si>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</si>
  <si>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</si>
  <si>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</si>
  <si>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</si>
  <si>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</si>
  <si>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</si>
  <si>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</si>
  <si>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</si>
  <si>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</si>
  <si>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</si>
  <si>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</si>
  <si>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</si>
  <si>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</si>
  <si>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</si>
  <si>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</si>
  <si>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</si>
  <si>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</si>
  <si>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</si>
  <si>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</si>
  <si>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</si>
  <si>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</si>
  <si>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</si>
  <si>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</si>
  <si>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</si>
  <si>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</si>
  <si>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</si>
  <si>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</si>
  <si>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</si>
  <si>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</si>
  <si>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</si>
  <si>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</si>
  <si>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</si>
  <si>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</si>
  <si>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</si>
  <si>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</si>
  <si>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</si>
  <si>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</si>
  <si>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</si>
  <si>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</si>
  <si>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</si>
  <si>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</si>
  <si>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</si>
  <si>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</si>
  <si>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</si>
  <si>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</si>
  <si>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</si>
  <si>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</si>
  <si>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</si>
  <si>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</si>
  <si>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</si>
  <si>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</si>
  <si>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</si>
  <si>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</si>
  <si>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</si>
  <si>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</si>
  <si>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</si>
  <si>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</si>
  <si>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</si>
  <si>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</si>
  <si>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</si>
  <si>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</si>
  <si>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</si>
  <si>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</si>
  <si>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</si>
  <si>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</si>
  <si>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</si>
  <si>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</si>
  <si>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</si>
  <si>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</si>
  <si>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</si>
  <si>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</si>
  <si>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</si>
  <si>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</si>
  <si>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</si>
  <si>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</si>
  <si>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</si>
  <si>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</si>
  <si>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</si>
  <si>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</si>
  <si>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</si>
  <si>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</si>
  <si>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</si>
  <si>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</si>
  <si>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</si>
  <si>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</si>
  <si>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</si>
  <si>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</si>
  <si>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</si>
  <si>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</si>
  <si>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</si>
  <si>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</si>
  <si>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</si>
  <si>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</si>
  <si>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</si>
  <si>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</si>
  <si>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</si>
  <si>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</si>
  <si>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</si>
  <si>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</si>
  <si>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</si>
  <si>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</si>
  <si>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</si>
  <si>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</si>
  <si>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</si>
  <si>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</si>
  <si>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</si>
  <si>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</si>
  <si>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</si>
  <si>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</si>
  <si>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</si>
  <si>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</si>
  <si>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</si>
  <si>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</si>
  <si>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</si>
  <si>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</si>
  <si>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</si>
  <si>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</si>
  <si>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</si>
  <si>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</si>
  <si>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</si>
  <si>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</si>
  <si>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</si>
  <si>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</si>
  <si>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</si>
  <si>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</si>
  <si>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</si>
  <si>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</si>
  <si>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</si>
  <si>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</si>
  <si>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</si>
  <si>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</si>
  <si>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</si>
  <si>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</si>
  <si>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</si>
  <si>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</si>
  <si>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</si>
  <si>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</si>
  <si>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</si>
  <si>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</si>
  <si>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</si>
  <si>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</si>
  <si>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</si>
  <si>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</si>
  <si>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</si>
  <si>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</si>
  <si>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</si>
  <si>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</si>
  <si>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</si>
  <si>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</si>
  <si>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</si>
  <si>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</si>
  <si>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</si>
  <si>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</si>
  <si>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</si>
  <si>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</si>
  <si>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</si>
  <si>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</si>
  <si>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</si>
  <si>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</si>
  <si>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</si>
  <si>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</si>
  <si>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</si>
  <si>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</si>
  <si>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</si>
  <si>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</si>
  <si>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</si>
  <si>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</si>
  <si>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</si>
  <si>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</si>
  <si>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</si>
  <si>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</si>
  <si>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</si>
  <si>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</si>
  <si>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</si>
  <si>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</si>
  <si>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</si>
  <si>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</si>
  <si>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</si>
  <si>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</si>
  <si>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</si>
  <si>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</si>
  <si>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</si>
  <si>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</si>
  <si>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</si>
  <si>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</si>
  <si>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</si>
  <si>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</si>
  <si>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</si>
  <si>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</si>
  <si>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</si>
  <si>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</si>
  <si>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</si>
  <si>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</si>
  <si>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</si>
  <si>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</si>
  <si>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</si>
  <si>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</si>
  <si>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</si>
  <si>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</si>
  <si>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</si>
  <si>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</si>
  <si>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</si>
  <si>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</si>
  <si>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</si>
  <si>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</si>
  <si>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</si>
  <si>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</si>
  <si>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</si>
  <si>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</si>
  <si>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</si>
  <si>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</si>
  <si>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</si>
  <si>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</si>
  <si>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</si>
  <si>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</si>
  <si>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</si>
  <si>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</si>
  <si>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</si>
  <si>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</si>
  <si>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</si>
  <si>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</si>
  <si>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</si>
  <si>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</si>
  <si>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</si>
  <si>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</si>
  <si>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</si>
  <si>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</si>
  <si>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</si>
  <si>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</si>
  <si>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</si>
  <si>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</si>
  <si>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</si>
  <si>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</si>
  <si>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</si>
  <si>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</si>
  <si>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</si>
  <si>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</si>
  <si>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</si>
  <si>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</si>
  <si>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</si>
  <si>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</si>
  <si>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</si>
  <si>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</si>
  <si>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</si>
  <si>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</si>
  <si>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</si>
  <si>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</si>
  <si>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</si>
  <si>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</si>
  <si>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</si>
  <si>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</si>
  <si>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</si>
  <si>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</si>
  <si>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</si>
  <si>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</si>
  <si>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</si>
  <si>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</si>
  <si>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</si>
  <si>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</si>
  <si>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</si>
  <si>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</si>
  <si>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</si>
  <si>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</si>
  <si>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</si>
  <si>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</si>
  <si>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</si>
  <si>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</si>
  <si>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</si>
  <si>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</si>
  <si>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</si>
  <si>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</si>
  <si>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</si>
  <si>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</si>
  <si>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</si>
  <si>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</si>
  <si>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</si>
  <si>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</si>
  <si>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</si>
  <si>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</si>
  <si>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</si>
  <si>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</si>
  <si>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</si>
  <si>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</si>
  <si>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</si>
  <si>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</si>
  <si>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</si>
  <si>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</si>
  <si>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</si>
  <si>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</si>
  <si>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</si>
  <si>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</si>
  <si>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</si>
  <si>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</si>
  <si>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</si>
  <si>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</si>
  <si>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</si>
  <si>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</si>
  <si>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</si>
  <si>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</si>
  <si>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</si>
  <si>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</si>
  <si>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</si>
  <si>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</si>
  <si>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</si>
  <si>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</si>
  <si>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</si>
  <si>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</si>
  <si>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</si>
  <si>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</si>
  <si>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</si>
  <si>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</si>
  <si>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</si>
  <si>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</si>
  <si>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</si>
  <si>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</si>
  <si>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</si>
  <si>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</si>
  <si>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</si>
  <si>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</si>
  <si>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</si>
  <si>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</si>
  <si>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</si>
  <si>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</si>
  <si>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</si>
  <si>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</si>
  <si>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</si>
  <si>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</si>
  <si>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</si>
  <si>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</si>
  <si>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</si>
  <si>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</si>
  <si>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</si>
  <si>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</si>
  <si>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</si>
  <si>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</si>
  <si>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</si>
  <si>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</si>
  <si>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</si>
  <si>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</si>
  <si>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</si>
  <si>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</si>
  <si>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</si>
  <si>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</si>
  <si>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</si>
  <si>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</si>
  <si>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</si>
  <si>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</si>
  <si>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</si>
  <si>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</si>
  <si>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</si>
  <si>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</si>
  <si>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</si>
  <si>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</si>
  <si>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</si>
  <si>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</si>
  <si>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</si>
  <si>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</si>
  <si>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</si>
  <si>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</si>
  <si>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</si>
  <si>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</si>
  <si>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</si>
  <si>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</si>
  <si>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</si>
  <si>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</si>
  <si>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</si>
  <si>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</si>
  <si>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</si>
  <si>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</si>
  <si>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</si>
  <si>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</si>
  <si>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</si>
  <si>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</si>
  <si>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</si>
  <si>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</si>
  <si>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</si>
  <si>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</si>
  <si>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</si>
  <si>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</si>
  <si>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</si>
  <si>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</si>
  <si>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</si>
  <si>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</si>
  <si>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</si>
  <si>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</si>
  <si>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</si>
  <si>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</si>
  <si>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</si>
  <si>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</si>
  <si>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</si>
  <si>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</si>
  <si>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</si>
  <si>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</si>
  <si>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</si>
  <si>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</si>
  <si>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</si>
  <si>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</si>
  <si>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</si>
  <si>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</si>
  <si>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</si>
  <si>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</si>
  <si>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</si>
  <si>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</si>
  <si>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</si>
  <si>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</si>
  <si>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</si>
  <si>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</si>
  <si>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</si>
  <si>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</si>
  <si>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</si>
  <si>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</si>
  <si>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</si>
  <si>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</si>
  <si>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</si>
  <si>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</si>
  <si>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</si>
  <si>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</si>
  <si>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</si>
  <si>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</si>
  <si>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</si>
  <si>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</si>
  <si>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</si>
  <si>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</si>
  <si>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</si>
  <si>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</si>
  <si>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</si>
  <si>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</si>
  <si>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</si>
  <si>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</si>
  <si>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</si>
  <si>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</si>
  <si>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</si>
  <si>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</si>
  <si>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</si>
  <si>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</si>
  <si>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</si>
  <si>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</si>
  <si>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</si>
  <si>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</si>
  <si>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</si>
  <si>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</si>
  <si>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</si>
  <si>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</si>
  <si>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</si>
  <si>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</si>
  <si>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</si>
  <si>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</si>
  <si>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</si>
  <si>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</si>
  <si>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</si>
  <si>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</si>
  <si>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</si>
  <si>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</si>
  <si>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</si>
  <si>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</si>
  <si>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</si>
  <si>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</si>
  <si>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</si>
  <si>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</si>
  <si>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</si>
  <si>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</si>
  <si>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</si>
  <si>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</si>
  <si>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</si>
  <si>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</si>
  <si>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</si>
  <si>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</si>
  <si>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</si>
  <si>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</si>
  <si>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</si>
  <si>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</si>
  <si>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</si>
  <si>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</si>
  <si>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</si>
  <si>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</si>
  <si>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</si>
  <si>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</si>
  <si>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</si>
  <si>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</si>
  <si>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</si>
  <si>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</si>
  <si>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</si>
  <si>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</si>
  <si>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</si>
  <si>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</si>
  <si>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</si>
  <si>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</si>
  <si>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</si>
  <si>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</si>
  <si>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</si>
  <si>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</si>
  <si>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</si>
  <si>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</si>
  <si>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</si>
  <si>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</si>
  <si>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</si>
  <si>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</si>
  <si>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</si>
  <si>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</si>
  <si>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</si>
  <si>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</si>
  <si>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</si>
  <si>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</si>
  <si>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</si>
  <si>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</si>
  <si>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</si>
  <si>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</si>
  <si>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</si>
  <si>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</si>
  <si>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</si>
  <si>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</si>
  <si>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</si>
  <si>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</si>
  <si>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</si>
  <si>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</si>
  <si>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</si>
  <si>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</si>
  <si>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</si>
  <si>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</si>
  <si>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</si>
  <si>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</si>
  <si>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</si>
  <si>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</si>
  <si>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</si>
  <si>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</si>
  <si>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</si>
  <si>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</si>
  <si>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</si>
  <si>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</si>
  <si>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</si>
  <si>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</si>
  <si>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</si>
  <si>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</si>
  <si>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</si>
  <si>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</si>
  <si>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</si>
  <si>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</si>
  <si>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</si>
  <si>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</si>
  <si>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</si>
  <si>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</si>
  <si>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</si>
  <si>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</si>
  <si>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</si>
  <si>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</si>
  <si>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</si>
  <si>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</si>
  <si>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</si>
  <si>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</si>
  <si>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</si>
  <si>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</si>
  <si>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</si>
  <si>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</si>
  <si>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</si>
  <si>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</si>
  <si>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</si>
  <si>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</si>
  <si>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</si>
  <si>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</si>
  <si>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</si>
  <si>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</si>
  <si>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</si>
  <si>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</si>
  <si>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</si>
  <si>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</si>
  <si>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</si>
  <si>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</si>
  <si>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</si>
  <si>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</si>
  <si>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</si>
  <si>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</si>
  <si>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</si>
  <si>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</si>
  <si>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</si>
  <si>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</si>
  <si>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</si>
  <si>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</si>
  <si>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</si>
  <si>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</si>
  <si>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</si>
  <si>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</si>
  <si>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</si>
  <si>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</si>
  <si>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</si>
  <si>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</si>
  <si>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</si>
  <si>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</si>
  <si>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</si>
  <si>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</si>
  <si>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</si>
  <si>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</si>
  <si>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</si>
  <si>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</si>
  <si>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</si>
  <si>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</si>
  <si>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</si>
  <si>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</si>
  <si>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</si>
  <si>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</si>
  <si>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</si>
  <si>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</si>
  <si>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</si>
  <si>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</si>
  <si>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</si>
  <si>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</si>
  <si>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</si>
  <si>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</si>
  <si>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</si>
  <si>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</si>
  <si>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</si>
  <si>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</si>
  <si>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</si>
  <si>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</si>
  <si>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</si>
  <si>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</si>
  <si>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</si>
  <si>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</si>
  <si>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</si>
  <si>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</si>
  <si>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</si>
  <si>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</si>
  <si>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</si>
  <si>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</si>
  <si>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</si>
  <si>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</si>
  <si>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</si>
  <si>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</si>
  <si>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</si>
  <si>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</si>
  <si>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</si>
  <si>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</si>
  <si>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</si>
  <si>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</si>
  <si>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</si>
  <si>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</si>
  <si>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</si>
  <si>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</si>
  <si>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</si>
  <si>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</si>
  <si>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</si>
  <si>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</si>
  <si>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</si>
  <si>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</si>
  <si>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</si>
  <si>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</si>
  <si>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</si>
  <si>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</si>
  <si>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</si>
  <si>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</si>
  <si>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</si>
  <si>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</si>
  <si>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</si>
  <si>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</si>
  <si>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</si>
  <si>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</si>
  <si>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</si>
  <si>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</si>
  <si>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</si>
  <si>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</si>
  <si>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</si>
  <si>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</si>
  <si>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</si>
  <si>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</si>
  <si>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</si>
  <si>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</si>
  <si>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</si>
  <si>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</si>
  <si>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</si>
  <si>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</si>
  <si>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</si>
  <si>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</si>
  <si>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</si>
  <si>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</si>
  <si>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</si>
  <si>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</si>
  <si>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</si>
  <si>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</si>
  <si>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</si>
  <si>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</si>
  <si>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</si>
  <si>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</si>
  <si>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</si>
  <si>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</si>
  <si>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</si>
  <si>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</si>
  <si>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</si>
  <si>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</si>
  <si>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</si>
  <si>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</si>
  <si>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</si>
  <si>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</si>
  <si>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</si>
  <si>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</si>
  <si>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</si>
  <si>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</si>
  <si>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</si>
  <si>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</si>
  <si>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</si>
  <si>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</si>
  <si>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</si>
  <si>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</si>
  <si>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</si>
  <si>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</si>
  <si>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</si>
  <si>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</si>
  <si>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</si>
  <si>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</si>
  <si>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</si>
  <si>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</si>
  <si>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</si>
  <si>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</si>
  <si>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</si>
  <si>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</si>
  <si>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</si>
  <si>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</si>
  <si>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</si>
  <si>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</si>
  <si>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</si>
  <si>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</si>
  <si>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</si>
  <si>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</si>
  <si>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</si>
  <si>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</si>
  <si>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</si>
  <si>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</si>
  <si>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</si>
  <si>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</si>
  <si>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</si>
  <si>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</si>
  <si>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</si>
  <si>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</si>
  <si>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</si>
  <si>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</si>
  <si>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</si>
  <si>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</si>
  <si>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</si>
  <si>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</si>
  <si>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</si>
  <si>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</si>
  <si>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</si>
  <si>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</si>
  <si>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</si>
  <si>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</si>
  <si>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</si>
  <si>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</si>
  <si>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</si>
  <si>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</si>
  <si>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</si>
  <si>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</si>
  <si>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</si>
  <si>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</si>
  <si>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</si>
  <si>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</si>
  <si>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</si>
  <si>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</si>
  <si>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</si>
  <si>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</si>
  <si>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</si>
  <si>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</si>
  <si>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</si>
  <si>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</si>
  <si>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</si>
  <si>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</si>
  <si>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</si>
  <si>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</si>
  <si>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</si>
  <si>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</si>
  <si>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</si>
  <si>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</si>
  <si>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</si>
  <si>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</si>
  <si>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</si>
  <si>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</si>
  <si>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</si>
  <si>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</si>
  <si>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</si>
  <si>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</si>
  <si>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</si>
  <si>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</si>
  <si>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</si>
  <si>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</si>
  <si>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</si>
  <si>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</si>
  <si>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</si>
  <si>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</si>
  <si>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</si>
  <si>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</si>
  <si>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</si>
  <si>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</si>
  <si>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</si>
  <si>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</si>
  <si>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</si>
  <si>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</si>
  <si>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</si>
  <si>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</si>
  <si>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</si>
  <si>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</si>
  <si>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</si>
  <si>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</si>
  <si>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</si>
  <si>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</si>
  <si>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</si>
  <si>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</si>
  <si>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</si>
  <si>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</si>
  <si>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</si>
  <si>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</si>
  <si>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</si>
  <si>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</si>
  <si>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</si>
  <si>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</si>
  <si>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</si>
  <si>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</si>
  <si>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</si>
  <si>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</si>
  <si>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</si>
  <si>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</si>
  <si>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</si>
  <si>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</si>
  <si>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</si>
  <si>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</si>
  <si>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</si>
  <si>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</si>
  <si>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</si>
  <si>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</si>
  <si>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</si>
  <si>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</si>
  <si>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</si>
  <si>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</si>
  <si>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</si>
  <si>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</si>
  <si>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</si>
  <si>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</si>
  <si>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</si>
  <si>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</si>
  <si>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</si>
  <si>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</si>
  <si>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</si>
  <si>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</si>
  <si>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</si>
  <si>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</si>
  <si>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</si>
  <si>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</si>
  <si>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</si>
  <si>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</si>
  <si>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</si>
  <si>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</si>
  <si>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</si>
  <si>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</si>
  <si>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</si>
  <si>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</si>
  <si>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</si>
  <si>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</si>
  <si>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</si>
  <si>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</si>
  <si>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</si>
  <si>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</si>
  <si>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</si>
  <si>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</si>
  <si>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</si>
  <si>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</si>
  <si>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</si>
  <si>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</si>
  <si>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</si>
  <si>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</si>
  <si>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</si>
  <si>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</si>
  <si>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</si>
  <si>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</si>
  <si>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</si>
  <si>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</si>
  <si>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</si>
  <si>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</si>
  <si>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</si>
  <si>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</si>
  <si>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</si>
  <si>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</si>
  <si>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</si>
  <si>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</si>
  <si>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</si>
  <si>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</si>
  <si>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</si>
  <si>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</si>
  <si>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</si>
  <si>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</si>
  <si>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</si>
  <si>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</si>
  <si>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</si>
  <si>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</si>
  <si>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</si>
  <si>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</si>
  <si>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</si>
  <si>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</si>
  <si>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</si>
  <si>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</si>
  <si>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</si>
  <si>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</si>
  <si>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</si>
  <si>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</si>
  <si>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</si>
  <si>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</si>
  <si>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</si>
  <si>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</si>
  <si>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</si>
  <si>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</si>
  <si>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</si>
  <si>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</si>
  <si>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</si>
  <si>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</si>
  <si>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</si>
  <si>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</si>
  <si>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</si>
  <si>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</si>
  <si>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</si>
  <si>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</si>
  <si>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</si>
  <si>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</si>
  <si>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</si>
  <si>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</si>
  <si>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</si>
  <si>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</si>
  <si>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</si>
  <si>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</si>
  <si>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</si>
  <si>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</si>
  <si>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</si>
  <si>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</si>
  <si>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</si>
  <si>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</si>
  <si>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</si>
  <si>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</si>
  <si>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</si>
  <si>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</si>
  <si>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</si>
  <si>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</si>
  <si>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</si>
  <si>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</si>
  <si>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</si>
  <si>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</si>
  <si>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</si>
  <si>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</si>
  <si>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</si>
  <si>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</si>
  <si>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</si>
  <si>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</si>
  <si>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</si>
  <si>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</si>
  <si>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</si>
  <si>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</si>
  <si>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</si>
  <si>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</si>
  <si>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</si>
  <si>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</si>
  <si>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</si>
  <si>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</si>
  <si>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</si>
  <si>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</si>
  <si>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</si>
  <si>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</si>
  <si>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</si>
  <si>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</si>
  <si>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</si>
  <si>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</si>
  <si>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</si>
  <si>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</si>
  <si>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</si>
  <si>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</si>
  <si>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</si>
  <si>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</si>
  <si>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</si>
  <si>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</si>
  <si>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</si>
  <si>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</si>
  <si>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</si>
  <si>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</si>
  <si>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</si>
  <si>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</si>
  <si>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</si>
  <si>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</si>
  <si>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</si>
  <si>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</si>
  <si>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</si>
  <si>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</si>
  <si>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</si>
  <si>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</si>
  <si>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</si>
  <si>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</si>
  <si>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</si>
  <si>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</si>
  <si>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</si>
  <si>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</si>
  <si>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</si>
  <si>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</si>
  <si>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</si>
  <si>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</si>
  <si>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</si>
  <si>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</si>
  <si>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</si>
  <si>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</si>
  <si>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</si>
  <si>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</si>
  <si>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</si>
  <si>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</si>
  <si>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</si>
  <si>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</si>
  <si>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</si>
  <si>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</si>
  <si>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</si>
  <si>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</si>
  <si>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</si>
  <si>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</si>
  <si>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</si>
  <si>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</si>
  <si>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</si>
  <si>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</si>
  <si>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</si>
  <si>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</si>
  <si>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</si>
  <si>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</si>
  <si>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</si>
  <si>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</si>
  <si>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</si>
  <si>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</si>
  <si>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</si>
  <si>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</si>
  <si>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</si>
  <si>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</si>
  <si>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</si>
  <si>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</si>
  <si>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</si>
  <si>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</si>
  <si>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</si>
  <si>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</si>
  <si>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</si>
  <si>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</si>
  <si>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</si>
  <si>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</si>
  <si>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</si>
  <si>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</si>
  <si>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</si>
  <si>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</si>
  <si>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</si>
  <si>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</si>
  <si>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</si>
  <si>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</si>
  <si>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</si>
  <si>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</si>
  <si>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</si>
  <si>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</si>
  <si>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</si>
  <si>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</si>
  <si>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</si>
  <si>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</si>
  <si>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</si>
  <si>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</si>
  <si>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</si>
  <si>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</si>
  <si>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</si>
  <si>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</si>
  <si>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</si>
  <si>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</si>
  <si>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</si>
  <si>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</si>
  <si>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</si>
  <si>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</si>
  <si>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</si>
  <si>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</si>
  <si>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</si>
  <si>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</si>
  <si>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</si>
  <si>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</si>
  <si>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</si>
  <si>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</si>
  <si>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</si>
  <si>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</si>
  <si>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</si>
  <si>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</si>
  <si>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</si>
  <si>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</si>
  <si>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</si>
  <si>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</si>
  <si>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</si>
  <si>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</si>
  <si>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</si>
  <si>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</si>
  <si>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</si>
  <si>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</si>
  <si>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</si>
  <si>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</si>
  <si>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</si>
  <si>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</si>
  <si>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</si>
  <si>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</si>
  <si>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</si>
  <si>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</si>
  <si>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</si>
  <si>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</si>
  <si>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</si>
  <si>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</si>
  <si>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</si>
  <si>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</si>
  <si>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</si>
  <si>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</si>
  <si>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</si>
  <si>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</si>
  <si>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</si>
  <si>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</si>
  <si>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</si>
  <si>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</si>
  <si>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</si>
  <si>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</si>
  <si>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</si>
  <si>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</si>
  <si>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</si>
  <si>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</si>
  <si>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</si>
  <si>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</si>
  <si>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</si>
  <si>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</si>
  <si>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</si>
  <si>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</si>
  <si>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</si>
  <si>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</si>
  <si>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</si>
  <si>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</si>
  <si>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</si>
  <si>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</si>
  <si>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</si>
  <si>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</si>
  <si>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</si>
  <si>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</si>
  <si>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</si>
  <si>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</si>
  <si>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</si>
  <si>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</si>
  <si>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</si>
  <si>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</si>
  <si>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</si>
  <si>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</si>
  <si>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</si>
  <si>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</si>
  <si>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</si>
  <si>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</si>
  <si>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</si>
  <si>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</si>
  <si>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</si>
  <si>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</si>
  <si>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</si>
  <si>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</si>
  <si>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</si>
  <si>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</si>
  <si>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</si>
  <si>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</si>
  <si>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</si>
  <si>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</si>
  <si>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</si>
  <si>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</si>
  <si>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</si>
  <si>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</si>
  <si>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</si>
  <si>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</si>
  <si>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</si>
  <si>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</si>
  <si>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</si>
  <si>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</si>
  <si>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</si>
  <si>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</si>
  <si>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</si>
  <si>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</si>
  <si>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</si>
  <si>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</si>
  <si>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</si>
  <si>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</si>
  <si>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</si>
  <si>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</si>
  <si>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</si>
  <si>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</si>
  <si>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</si>
  <si>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</si>
  <si>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</si>
  <si>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</si>
  <si>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</si>
  <si>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</si>
  <si>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</si>
  <si>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</si>
  <si>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</si>
  <si>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</si>
  <si>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</si>
  <si>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</si>
  <si>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</si>
  <si>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</si>
  <si>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</si>
  <si>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</si>
  <si>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</si>
  <si>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</si>
  <si>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</si>
  <si>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</si>
  <si>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</si>
  <si>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</si>
  <si>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</si>
  <si>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</si>
  <si>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</si>
  <si>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</si>
  <si>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</si>
  <si>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</si>
  <si>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</si>
  <si>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</si>
  <si>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</si>
  <si>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</si>
  <si>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</si>
  <si>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</si>
  <si>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</si>
  <si>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</si>
  <si>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</si>
  <si>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</si>
  <si>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</si>
  <si>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</si>
  <si>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</si>
  <si>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</si>
  <si>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</si>
  <si>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</si>
  <si>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</si>
  <si>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</si>
  <si>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</si>
  <si>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</si>
  <si>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</si>
  <si>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</si>
  <si>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</si>
  <si>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</si>
  <si>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</si>
  <si>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</si>
  <si>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</si>
  <si>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</si>
  <si>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</si>
  <si>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</si>
  <si>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</si>
  <si>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</si>
  <si>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</si>
  <si>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</si>
  <si>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</si>
  <si>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</si>
  <si>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</si>
  <si>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</si>
  <si>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</si>
  <si>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</si>
  <si>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</si>
  <si>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</si>
  <si>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</si>
  <si>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</si>
  <si>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</si>
  <si>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</si>
  <si>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</si>
  <si>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</si>
  <si>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</si>
  <si>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</si>
  <si>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</si>
  <si>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</si>
  <si>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</si>
  <si>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</si>
  <si>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</si>
  <si>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</si>
  <si>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</si>
  <si>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</si>
  <si>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</si>
  <si>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</si>
  <si>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</si>
  <si>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</si>
  <si>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</si>
  <si>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</si>
  <si>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</si>
  <si>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</si>
  <si>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</si>
  <si>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</si>
  <si>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</si>
  <si>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</si>
  <si>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</si>
  <si>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</si>
  <si>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</si>
  <si>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</si>
  <si>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</si>
  <si>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</si>
  <si>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</si>
  <si>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</si>
  <si>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</si>
  <si>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</si>
  <si>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</si>
  <si>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</si>
  <si>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</si>
  <si>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</si>
  <si>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</si>
  <si>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</si>
  <si>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</si>
  <si>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</si>
  <si>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</si>
  <si>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</si>
  <si>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</si>
  <si>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</si>
  <si>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</si>
  <si>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</si>
  <si>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</si>
  <si>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</si>
  <si>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</si>
  <si>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</si>
  <si>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</si>
  <si>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</si>
  <si>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</si>
  <si>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</si>
  <si>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</si>
  <si>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</si>
  <si>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</si>
  <si>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</si>
  <si>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</si>
  <si>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</si>
  <si>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</si>
  <si>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</si>
  <si>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</si>
  <si>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</si>
  <si>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</si>
  <si>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</si>
  <si>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</si>
  <si>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</si>
  <si>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</si>
  <si>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</si>
  <si>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</si>
  <si>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</si>
  <si>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</si>
  <si>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</si>
  <si>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</si>
  <si>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</si>
  <si>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</si>
  <si>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</si>
  <si>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</si>
  <si>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</si>
  <si>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</si>
  <si>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</si>
  <si>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</si>
  <si>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</si>
  <si>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</si>
  <si>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</si>
  <si>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</si>
  <si>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</si>
  <si>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</si>
  <si>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</si>
  <si>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</si>
  <si>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</si>
  <si>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</si>
  <si>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</si>
  <si>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</si>
  <si>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</si>
  <si>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</si>
  <si>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</si>
  <si>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</si>
  <si>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</si>
  <si>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</si>
  <si>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</si>
  <si>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</si>
  <si>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</si>
  <si>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</si>
  <si>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</si>
  <si>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</si>
  <si>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</si>
  <si>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</si>
  <si>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</si>
  <si>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</si>
  <si>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</si>
  <si>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</si>
  <si>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</si>
  <si>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</si>
  <si>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</si>
  <si>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</si>
  <si>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</si>
  <si>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</si>
  <si>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</si>
  <si>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</si>
  <si>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</si>
  <si>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</si>
  <si>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</si>
  <si>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</si>
  <si>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</si>
  <si>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</si>
  <si>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</si>
  <si>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</si>
  <si>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</si>
  <si>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</si>
  <si>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</si>
  <si>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</si>
  <si>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</si>
  <si>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</si>
  <si>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</si>
  <si>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</si>
  <si>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</si>
  <si>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</si>
  <si>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</si>
  <si>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</si>
  <si>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</si>
  <si>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</si>
  <si>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</si>
  <si>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</si>
  <si>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</si>
  <si>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</si>
  <si>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</si>
  <si>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</si>
  <si>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</si>
  <si>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</si>
  <si>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</si>
  <si>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</si>
  <si>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</si>
  <si>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</si>
  <si>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</si>
  <si>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</si>
  <si>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</si>
  <si>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</si>
  <si>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</si>
  <si>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</si>
  <si>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</si>
  <si>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</si>
  <si>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</si>
  <si>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</si>
  <si>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</si>
  <si>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</si>
  <si>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</si>
  <si>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</si>
  <si>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</si>
  <si>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</si>
  <si>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</si>
  <si>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</si>
  <si>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</si>
  <si>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</si>
  <si>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</si>
  <si>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</si>
  <si>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</si>
  <si>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</si>
  <si>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</si>
  <si>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</si>
  <si>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</si>
  <si>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</si>
  <si>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</si>
  <si>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</si>
  <si>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</si>
  <si>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</si>
  <si>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</si>
  <si>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</si>
  <si>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</si>
  <si>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</si>
  <si>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</si>
  <si>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</si>
  <si>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</si>
  <si>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</si>
  <si>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</si>
  <si>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</si>
  <si>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</si>
  <si>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</si>
  <si>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</si>
  <si>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</si>
  <si>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</si>
  <si>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</si>
  <si>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</si>
  <si>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</si>
  <si>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</si>
  <si>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</si>
  <si>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</si>
  <si>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</si>
  <si>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</si>
  <si>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</si>
  <si>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</si>
  <si>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</si>
  <si>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</si>
  <si>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</si>
  <si>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</si>
  <si>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</si>
  <si>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</si>
  <si>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</si>
  <si>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</si>
  <si>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</si>
  <si>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</si>
  <si>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</si>
  <si>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</si>
  <si>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</si>
  <si>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</si>
  <si>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</si>
  <si>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</si>
  <si>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</si>
  <si>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</si>
  <si>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</si>
  <si>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</si>
  <si>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</si>
  <si>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</si>
  <si>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</si>
  <si>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</si>
  <si>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</si>
  <si>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</si>
  <si>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</si>
  <si>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</si>
  <si>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</si>
  <si>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</si>
  <si>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</si>
  <si>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</si>
  <si>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</si>
  <si>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</si>
  <si>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</si>
  <si>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</si>
  <si>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</si>
  <si>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</si>
  <si>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</si>
  <si>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</si>
  <si>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</si>
  <si>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</si>
  <si>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</si>
  <si>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</si>
  <si>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</si>
  <si>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</si>
  <si>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</si>
  <si>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</si>
  <si>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</si>
  <si>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</si>
  <si>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</si>
  <si>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</si>
  <si>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</si>
  <si>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</si>
  <si>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</si>
  <si>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</si>
  <si>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</si>
  <si>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</si>
  <si>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</si>
  <si>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</si>
  <si>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</si>
  <si>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</si>
  <si>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</si>
  <si>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</si>
  <si>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</si>
  <si>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</si>
  <si>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</si>
  <si>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</si>
  <si>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</si>
  <si>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</si>
  <si>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</si>
  <si>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</si>
  <si>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</si>
  <si>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</si>
  <si>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</si>
  <si>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</si>
  <si>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</si>
  <si>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</si>
  <si>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</si>
  <si>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</si>
  <si>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</si>
  <si>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</si>
  <si>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</si>
  <si>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</si>
  <si>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</si>
  <si>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</si>
  <si>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</si>
  <si>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</si>
  <si>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</si>
  <si>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</si>
  <si>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</si>
  <si>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</si>
  <si>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</si>
  <si>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</si>
  <si>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</si>
  <si>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</si>
  <si>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</si>
  <si>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</si>
  <si>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</si>
  <si>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</si>
  <si>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</si>
  <si>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</si>
  <si>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</si>
  <si>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</si>
  <si>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</si>
  <si>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</si>
  <si>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</si>
  <si>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</si>
  <si>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</si>
  <si>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</si>
  <si>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</si>
  <si>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</si>
  <si>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</si>
  <si>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</si>
  <si>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</si>
  <si>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</si>
  <si>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</si>
  <si>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</si>
  <si>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</si>
  <si>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</si>
  <si>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</si>
  <si>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</si>
  <si>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</si>
  <si>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</si>
  <si>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</si>
  <si>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</si>
  <si>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</si>
  <si>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</si>
  <si>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</si>
  <si>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</si>
  <si>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</si>
  <si>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</si>
  <si>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</si>
  <si>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</si>
  <si>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</si>
  <si>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</si>
  <si>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</si>
  <si>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</si>
  <si>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</si>
  <si>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</si>
  <si>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</si>
  <si>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</si>
  <si>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</si>
  <si>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</si>
  <si>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</si>
  <si>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</si>
  <si>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</si>
  <si>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</si>
  <si>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</si>
  <si>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</si>
  <si>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</si>
  <si>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</si>
  <si>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</si>
  <si>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</si>
  <si>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</si>
  <si>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</si>
  <si>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</si>
  <si>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</si>
  <si>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</si>
  <si>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</si>
  <si>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</si>
  <si>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</si>
  <si>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</si>
  <si>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</si>
  <si>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</si>
  <si>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</si>
  <si>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</si>
  <si>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</si>
  <si>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</si>
  <si>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</si>
  <si>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</si>
  <si>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</si>
  <si>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</si>
  <si>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</si>
  <si>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</si>
  <si>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</si>
  <si>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</si>
  <si>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</si>
  <si>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</si>
  <si>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</si>
  <si>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</si>
  <si>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</si>
  <si>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</si>
  <si>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</si>
  <si>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</si>
  <si>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</si>
  <si>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</si>
  <si>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</si>
  <si>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</si>
  <si>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</si>
  <si>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</si>
  <si>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</si>
  <si>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</si>
  <si>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</si>
  <si>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</si>
  <si>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</si>
  <si>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</si>
  <si>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</si>
  <si>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</si>
  <si>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</si>
  <si>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</si>
  <si>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</si>
  <si>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</si>
  <si>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</si>
  <si>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</si>
  <si>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</si>
  <si>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</si>
  <si>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</si>
  <si>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</si>
  <si>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</si>
  <si>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</si>
  <si>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</si>
  <si>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</si>
  <si>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</si>
  <si>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</si>
  <si>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</si>
  <si>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</si>
  <si>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</si>
  <si>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</si>
  <si>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</si>
  <si>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</si>
  <si>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</si>
  <si>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</si>
  <si>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</si>
  <si>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</si>
  <si>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</si>
  <si>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</si>
  <si>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</si>
  <si>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</si>
  <si>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</si>
  <si>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</si>
  <si>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</si>
  <si>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</si>
  <si>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</si>
  <si>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</si>
  <si>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</si>
  <si>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</si>
  <si>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</si>
  <si>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</si>
  <si>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</si>
  <si>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</si>
  <si>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</si>
  <si>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</si>
  <si>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</si>
  <si>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</si>
  <si>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</si>
  <si>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</si>
  <si>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</si>
  <si>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</si>
  <si>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</si>
  <si>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</si>
  <si>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</si>
  <si>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</si>
  <si>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</si>
  <si>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</si>
  <si>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</si>
  <si>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</si>
  <si>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</si>
  <si>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</si>
  <si>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</si>
  <si>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</si>
  <si>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</si>
  <si>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</si>
  <si>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</si>
  <si>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</si>
  <si>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</si>
  <si>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</si>
  <si>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</si>
  <si>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</si>
  <si>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</si>
  <si>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</si>
  <si>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</si>
  <si>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</si>
  <si>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</si>
  <si>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</si>
  <si>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</si>
  <si>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</si>
  <si>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</si>
  <si>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</si>
  <si>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</si>
  <si>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</si>
  <si>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</si>
  <si>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</si>
  <si>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</si>
  <si>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</si>
  <si>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</si>
  <si>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</si>
  <si>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</si>
  <si>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</si>
  <si>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</si>
  <si>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</si>
  <si>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</si>
  <si>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</si>
  <si>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</si>
  <si>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</si>
  <si>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</si>
  <si>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</si>
  <si>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</si>
  <si>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</si>
  <si>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</si>
  <si>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</si>
  <si>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</si>
  <si>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</si>
  <si>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</si>
  <si>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</si>
  <si>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</si>
  <si>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</si>
  <si>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</si>
  <si>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</si>
  <si>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</si>
  <si>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</si>
  <si>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</si>
  <si>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</si>
  <si>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</si>
  <si>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</si>
  <si>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</si>
  <si>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</si>
  <si>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</si>
  <si>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</si>
  <si>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</si>
  <si>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</si>
  <si>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</si>
  <si>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</si>
  <si>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</si>
  <si>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</si>
  <si>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</si>
  <si>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</si>
  <si>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</si>
  <si>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</si>
  <si>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</si>
  <si>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</si>
  <si>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</si>
  <si>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</si>
  <si>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</si>
  <si>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</si>
  <si>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</si>
  <si>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</si>
  <si>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</si>
  <si>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</si>
  <si>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</si>
  <si>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</si>
  <si>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</si>
  <si>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</si>
  <si>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</si>
  <si>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</si>
  <si>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</si>
  <si>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</si>
  <si>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</si>
  <si>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</si>
  <si>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</si>
  <si>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</si>
  <si>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</si>
  <si>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</si>
  <si>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</si>
  <si>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</si>
  <si>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</si>
  <si>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</si>
  <si>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</si>
  <si>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</si>
  <si>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</si>
  <si>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</si>
  <si>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</si>
  <si>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</si>
  <si>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</si>
  <si>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</si>
  <si>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</si>
  <si>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</si>
  <si>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</si>
  <si>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</si>
  <si>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</si>
  <si>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</si>
  <si>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</si>
  <si>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</si>
  <si>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</si>
  <si>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</si>
  <si>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</si>
  <si>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</si>
  <si>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</si>
  <si>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</si>
  <si>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</si>
  <si>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</si>
  <si>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</si>
  <si>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</si>
  <si>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</si>
  <si>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</si>
  <si>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</si>
  <si>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</si>
  <si>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</si>
  <si>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</si>
  <si>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</si>
  <si>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</si>
  <si>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</si>
  <si>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</si>
  <si>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</si>
  <si>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</si>
  <si>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</si>
  <si>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</si>
  <si>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</si>
  <si>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</si>
  <si>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</si>
  <si>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</si>
  <si>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</si>
  <si>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</si>
  <si>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</si>
  <si>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</si>
  <si>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</si>
  <si>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</si>
  <si>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</si>
  <si>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</si>
  <si>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</si>
  <si>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</si>
  <si>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</si>
  <si>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</si>
  <si>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</si>
  <si>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</si>
  <si>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</si>
  <si>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</si>
  <si>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</si>
  <si>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</si>
  <si>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</si>
  <si>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</si>
  <si>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</si>
  <si>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</si>
  <si>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</si>
  <si>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</si>
  <si>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</si>
  <si>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</si>
  <si>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</si>
  <si>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</si>
  <si>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</si>
  <si>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</si>
  <si>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</si>
  <si>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</si>
  <si>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</si>
  <si>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</si>
  <si>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</si>
  <si>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</si>
  <si>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</si>
  <si>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</si>
  <si>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</si>
  <si>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</si>
  <si>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</si>
  <si>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</si>
  <si>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</si>
  <si>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</si>
  <si>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</si>
  <si>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</si>
  <si>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</si>
  <si>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</si>
  <si>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</si>
  <si>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</si>
  <si>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</si>
  <si>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</si>
  <si>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</si>
  <si>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</si>
  <si>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</si>
  <si>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</si>
  <si>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</si>
  <si>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</si>
  <si>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</si>
  <si>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</si>
  <si>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</si>
  <si>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</si>
  <si>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</si>
  <si>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</si>
  <si>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</si>
  <si>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</si>
  <si>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</si>
  <si>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</si>
  <si>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</si>
  <si>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</si>
  <si>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</si>
  <si>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</si>
  <si>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</si>
  <si>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</si>
  <si>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</si>
  <si>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</si>
  <si>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</si>
  <si>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</si>
  <si>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</si>
  <si>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</si>
  <si>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</si>
  <si>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</si>
  <si>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</si>
  <si>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</si>
  <si>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</si>
  <si>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</si>
  <si>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</si>
  <si>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</si>
  <si>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</si>
  <si>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</si>
  <si>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</si>
  <si>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</si>
  <si>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</si>
  <si>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</si>
  <si>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</si>
  <si>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</si>
  <si>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</si>
  <si>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</si>
  <si>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</si>
  <si>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</si>
  <si>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</si>
  <si>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</si>
  <si>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</si>
  <si>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</si>
  <si>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</si>
  <si>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</si>
  <si>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</si>
  <si>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</si>
  <si>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</si>
  <si>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</si>
  <si>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</si>
  <si>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</si>
  <si>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</si>
  <si>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</si>
  <si>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</si>
  <si>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</si>
  <si>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</si>
  <si>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</si>
  <si>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</si>
  <si>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</si>
  <si>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</si>
  <si>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</si>
  <si>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</si>
  <si>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</si>
  <si>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</si>
  <si>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</si>
  <si>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</si>
  <si>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</si>
  <si>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</si>
  <si>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</si>
  <si>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</si>
  <si>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</si>
  <si>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</si>
  <si>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</si>
  <si>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</si>
  <si>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</si>
  <si>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</si>
  <si>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</si>
  <si>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</si>
  <si>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</si>
  <si>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</si>
  <si>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</si>
  <si>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</si>
  <si>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</si>
  <si>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</si>
  <si>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</si>
  <si>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</si>
  <si>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</si>
  <si>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</si>
  <si>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</si>
  <si>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</si>
  <si>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</si>
  <si>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</si>
  <si>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</si>
  <si>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</si>
  <si>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</si>
  <si>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</si>
  <si>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</si>
  <si>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</si>
  <si>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</si>
  <si>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</si>
  <si>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</si>
  <si>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</si>
  <si>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</si>
  <si>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</si>
  <si>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</si>
  <si>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</si>
  <si>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</si>
  <si>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</si>
  <si>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</si>
  <si>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</si>
  <si>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</si>
  <si>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</si>
  <si>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</si>
  <si>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</si>
  <si>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</si>
  <si>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</si>
  <si>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</si>
  <si>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</si>
  <si>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</si>
  <si>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</si>
  <si>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</si>
  <si>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</si>
  <si>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</si>
  <si>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</si>
  <si>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</si>
  <si>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</si>
  <si>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</si>
  <si>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</si>
  <si>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</si>
  <si>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</si>
  <si>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</si>
  <si>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</si>
  <si>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</si>
  <si>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</si>
  <si>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</si>
  <si>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</si>
  <si>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</si>
  <si>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</si>
  <si>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</si>
  <si>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</si>
  <si>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</si>
  <si>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</si>
  <si>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</si>
  <si>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</si>
  <si>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</si>
  <si>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</si>
  <si>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</si>
  <si>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</si>
  <si>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</si>
  <si>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</si>
  <si>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</si>
  <si>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</si>
  <si>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</si>
  <si>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</si>
  <si>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</si>
  <si>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</si>
  <si>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</si>
  <si>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</si>
  <si>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</si>
  <si>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</si>
  <si>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</si>
  <si>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</si>
  <si>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</si>
  <si>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</si>
  <si>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</si>
  <si>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</si>
  <si>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</si>
  <si>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</si>
  <si>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</si>
  <si>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</si>
  <si>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</si>
  <si>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</si>
  <si>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</si>
  <si>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</si>
  <si>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</si>
  <si>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</si>
  <si>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</si>
  <si>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</si>
  <si>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</si>
  <si>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</si>
  <si>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</si>
  <si>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</si>
  <si>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</si>
  <si>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</si>
  <si>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</si>
  <si>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</si>
  <si>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</si>
  <si>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</si>
  <si>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</si>
  <si>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</si>
  <si>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</si>
  <si>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</si>
  <si>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</si>
  <si>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</si>
  <si>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</si>
  <si>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</si>
  <si>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</si>
  <si>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</si>
  <si>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</si>
  <si>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</si>
  <si>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</si>
  <si>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</si>
  <si>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</si>
  <si>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</si>
  <si>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</si>
  <si>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</si>
  <si>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</si>
  <si>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</si>
  <si>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</si>
  <si>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</si>
  <si>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</si>
  <si>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</si>
  <si>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</si>
  <si>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</si>
  <si>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</si>
  <si>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</si>
  <si>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</si>
  <si>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</si>
  <si>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</si>
  <si>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</si>
  <si>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</si>
  <si>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</si>
  <si>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</si>
  <si>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</si>
  <si>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</si>
  <si>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</si>
  <si>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</si>
  <si>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</si>
  <si>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</si>
  <si>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</si>
  <si>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</si>
  <si>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</si>
  <si>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</si>
  <si>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</si>
  <si>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</si>
  <si>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</si>
  <si>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</si>
  <si>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</si>
  <si>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</si>
  <si>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</si>
  <si>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</si>
  <si>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</si>
  <si>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</si>
  <si>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</si>
  <si>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</si>
  <si>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</si>
  <si>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</si>
  <si>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</si>
  <si>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</si>
  <si>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</si>
  <si>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</si>
  <si>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</si>
  <si>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</si>
  <si>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</si>
  <si>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</si>
  <si>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</si>
  <si>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</si>
  <si>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</si>
  <si>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</si>
  <si>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</si>
  <si>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</si>
  <si>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</si>
  <si>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</si>
  <si>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</si>
  <si>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</si>
  <si>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</si>
  <si>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</si>
  <si>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</si>
  <si>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</si>
  <si>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</si>
  <si>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</si>
  <si>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</si>
  <si>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</si>
  <si>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</si>
  <si>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</si>
  <si>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</si>
  <si>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</si>
  <si>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</si>
  <si>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</si>
  <si>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</si>
  <si>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</si>
  <si>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</si>
  <si>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</si>
  <si>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</si>
  <si>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</si>
  <si>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</si>
  <si>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</si>
  <si>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</si>
  <si>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</si>
  <si>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</si>
  <si>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</si>
  <si>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</si>
  <si>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</si>
  <si>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</si>
  <si>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</si>
  <si>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</si>
  <si>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</si>
  <si>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</si>
  <si>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</si>
  <si>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</si>
  <si>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</si>
  <si>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</si>
  <si>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</si>
  <si>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</si>
  <si>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</si>
  <si>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</si>
  <si>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</si>
  <si>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</si>
  <si>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</si>
  <si>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</si>
  <si>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</si>
  <si>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</si>
  <si>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</si>
  <si>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</si>
  <si>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</si>
  <si>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</si>
  <si>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</si>
  <si>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</si>
  <si>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</si>
  <si>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</si>
  <si>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</si>
  <si>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</si>
  <si>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</si>
  <si>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</si>
  <si>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</si>
  <si>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</si>
  <si>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</si>
  <si>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</si>
  <si>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</si>
  <si>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</si>
  <si>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</si>
  <si>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</si>
  <si>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</si>
  <si>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</si>
  <si>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</si>
  <si>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</si>
  <si>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</si>
  <si>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</si>
  <si>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</si>
  <si>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</si>
  <si>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</si>
  <si>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</si>
  <si>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</si>
  <si>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</si>
  <si>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</si>
  <si>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</si>
  <si>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</si>
  <si>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</si>
  <si>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</si>
  <si>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</si>
  <si>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</si>
  <si>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</si>
  <si>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</si>
  <si>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</si>
  <si>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</si>
  <si>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</si>
  <si>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</si>
  <si>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</si>
  <si>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</si>
  <si>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</si>
  <si>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</si>
  <si>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</si>
  <si>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</si>
  <si>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</si>
  <si>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</si>
  <si>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</si>
  <si>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</si>
  <si>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</si>
  <si>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</si>
  <si>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</si>
  <si>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</si>
  <si>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</si>
  <si>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</si>
  <si>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</si>
  <si>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</si>
  <si>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</si>
  <si>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</si>
  <si>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</si>
  <si>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</si>
  <si>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</si>
  <si>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</si>
  <si>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</si>
  <si>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</si>
  <si>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</si>
  <si>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</si>
  <si>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</si>
  <si>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</si>
  <si>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</si>
  <si>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</si>
  <si>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</si>
  <si>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</si>
  <si>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</si>
  <si>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</si>
  <si>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</si>
  <si>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</si>
  <si>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</si>
  <si>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</si>
  <si>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</si>
  <si>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</si>
  <si>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</si>
  <si>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</si>
  <si>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</si>
  <si>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</si>
  <si>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</si>
  <si>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</si>
  <si>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</si>
  <si>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</si>
  <si>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</si>
  <si>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</si>
  <si>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</si>
  <si>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</si>
  <si>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</si>
  <si>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</si>
  <si>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</si>
  <si>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</si>
  <si>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</si>
  <si>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</si>
  <si>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</si>
  <si>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</si>
  <si>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</si>
  <si>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</si>
  <si>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</si>
  <si>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</si>
  <si>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</si>
  <si>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</si>
  <si>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</si>
  <si>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</si>
  <si>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</si>
  <si>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</si>
  <si>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</si>
  <si>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</si>
  <si>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</si>
  <si>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</si>
  <si>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</si>
  <si>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</si>
  <si>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</si>
  <si>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</si>
  <si>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</si>
  <si>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</si>
  <si>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</si>
  <si>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</si>
  <si>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</si>
  <si>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</si>
  <si>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</si>
  <si>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</si>
  <si>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</si>
  <si>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</si>
  <si>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</si>
  <si>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</si>
  <si>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</si>
  <si>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</si>
  <si>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</si>
  <si>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</si>
  <si>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</si>
  <si>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</si>
  <si>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</si>
  <si>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</si>
  <si>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</si>
  <si>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</si>
  <si>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</si>
  <si>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</si>
  <si>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</si>
  <si>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</si>
  <si>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</si>
  <si>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</si>
  <si>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</si>
  <si>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</si>
  <si>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</si>
  <si>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</si>
  <si>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</si>
  <si>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</si>
  <si>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</si>
  <si>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</si>
  <si>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</si>
  <si>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</si>
  <si>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</si>
  <si>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</si>
  <si>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</si>
  <si>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</si>
  <si>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</si>
  <si>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</si>
  <si>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</si>
  <si>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</si>
  <si>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</si>
  <si>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</si>
  <si>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</si>
  <si>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</si>
  <si>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</si>
  <si>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</si>
  <si>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</si>
  <si>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</si>
  <si>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</si>
  <si>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</si>
  <si>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</si>
  <si>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</si>
  <si>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</si>
  <si>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</si>
  <si>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</si>
  <si>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</si>
  <si>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</si>
  <si>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</si>
  <si>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</si>
  <si>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</si>
  <si>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</si>
  <si>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</si>
  <si>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</si>
  <si>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</si>
  <si>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</si>
  <si>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</si>
  <si>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</si>
  <si>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</si>
  <si>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</si>
  <si>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</si>
  <si>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</si>
  <si>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</si>
  <si>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</si>
  <si>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</si>
  <si>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</si>
  <si>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</si>
  <si>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</si>
  <si>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</si>
  <si>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</si>
  <si>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</si>
  <si>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</si>
  <si>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</si>
  <si>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</si>
  <si>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</si>
  <si>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</si>
  <si>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</si>
  <si>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</si>
  <si>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</si>
  <si>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</si>
  <si>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</si>
  <si>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</si>
  <si>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</si>
  <si>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</si>
  <si>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</si>
  <si>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</si>
  <si>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</si>
  <si>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</si>
  <si>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</si>
  <si>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</si>
  <si>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</si>
  <si>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</si>
  <si>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</si>
  <si>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</si>
  <si>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</si>
  <si>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</si>
  <si>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</si>
  <si>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</si>
  <si>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</si>
  <si>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</si>
  <si>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</si>
  <si>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</si>
  <si>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</si>
  <si>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</si>
  <si>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</si>
  <si>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</si>
  <si>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</si>
  <si>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</si>
  <si>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</si>
  <si>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</si>
  <si>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</si>
  <si>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</si>
  <si>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</si>
  <si>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</si>
  <si>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</si>
  <si>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</si>
  <si>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</si>
  <si>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</si>
  <si>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</si>
  <si>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</si>
  <si>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</si>
  <si>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</si>
  <si>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</si>
  <si>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</si>
  <si>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</si>
  <si>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</si>
  <si>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</si>
  <si>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</si>
  <si>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</si>
  <si>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</si>
  <si>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</si>
  <si>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</si>
  <si>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</si>
  <si>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</si>
  <si>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</si>
  <si>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</si>
  <si>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</si>
  <si>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</si>
  <si>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</si>
  <si>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</si>
  <si>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</si>
  <si>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</si>
  <si>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</si>
  <si>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</si>
  <si>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</si>
  <si>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</si>
  <si>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</si>
  <si>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</si>
  <si>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</si>
  <si>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</si>
  <si>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</si>
  <si>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</si>
  <si>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</si>
  <si>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</si>
  <si>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</si>
  <si>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</si>
  <si>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</si>
  <si>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</si>
  <si>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</si>
  <si>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</si>
  <si>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</si>
  <si>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</si>
  <si>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</si>
  <si>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</si>
  <si>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</si>
  <si>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</si>
  <si>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</si>
  <si>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</si>
  <si>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</si>
  <si>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</si>
  <si>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</si>
  <si>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</si>
  <si>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</si>
  <si>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</si>
  <si>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</si>
  <si>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</si>
  <si>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</si>
  <si>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</si>
  <si>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</si>
  <si>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</si>
  <si>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</si>
  <si>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</si>
  <si>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</si>
  <si>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</si>
  <si>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</si>
  <si>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</si>
  <si>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</si>
  <si>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</si>
  <si>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</si>
  <si>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</si>
  <si>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</si>
  <si>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</si>
  <si>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</si>
  <si>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</si>
  <si>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</si>
  <si>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</si>
  <si>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</si>
  <si>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</si>
  <si>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</si>
  <si>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</si>
  <si>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</si>
  <si>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</si>
  <si>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</si>
  <si>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</si>
  <si>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</si>
  <si>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</si>
  <si>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</si>
  <si>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</si>
  <si>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</si>
  <si>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</si>
  <si>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</si>
  <si>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</si>
  <si>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</si>
  <si>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</si>
  <si>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</si>
  <si>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</si>
  <si>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</si>
  <si>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</si>
  <si>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</si>
  <si>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</si>
  <si>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</si>
  <si>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</si>
  <si>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</si>
  <si>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</si>
  <si>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</si>
  <si>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</si>
  <si>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</si>
  <si>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</si>
  <si>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</si>
  <si>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</si>
  <si>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</si>
  <si>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</si>
  <si>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</si>
  <si>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</si>
  <si>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</si>
  <si>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</si>
  <si>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</si>
  <si>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</si>
  <si>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</si>
  <si>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</si>
  <si>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</si>
  <si>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</si>
  <si>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</si>
  <si>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</si>
  <si>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</si>
  <si>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</si>
  <si>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</si>
  <si>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</si>
  <si>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</si>
  <si>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</si>
  <si>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</si>
  <si>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</si>
  <si>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</si>
  <si>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</si>
  <si>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</si>
  <si>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</si>
  <si>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</si>
  <si>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</si>
  <si>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</si>
  <si>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</si>
  <si>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</si>
  <si>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</si>
  <si>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</si>
  <si>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</si>
  <si>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</si>
  <si>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</si>
  <si>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</si>
  <si>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</si>
  <si>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</si>
  <si>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</si>
  <si>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</si>
  <si>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</si>
  <si>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</si>
  <si>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</si>
  <si>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</si>
  <si>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</si>
  <si>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</si>
  <si>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</si>
  <si>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</si>
  <si>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</si>
  <si>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</si>
  <si>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</si>
  <si>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</si>
  <si>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</si>
  <si>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</si>
  <si>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</si>
  <si>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</si>
  <si>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</si>
  <si>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</si>
  <si>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</si>
  <si>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</si>
  <si>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</si>
  <si>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</si>
  <si>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</si>
  <si>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</si>
  <si>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</si>
  <si>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</si>
  <si>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</si>
  <si>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</si>
  <si>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</si>
  <si>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</si>
  <si>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</si>
  <si>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</si>
  <si>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</si>
  <si>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</si>
  <si>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</si>
  <si>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</si>
  <si>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</si>
  <si>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</si>
  <si>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</si>
  <si>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</si>
  <si>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</si>
  <si>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</si>
  <si>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</si>
  <si>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</si>
  <si>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</si>
  <si>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</si>
  <si>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</si>
  <si>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</si>
  <si>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</si>
  <si>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</si>
  <si>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</si>
  <si>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</si>
  <si>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</si>
  <si>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</si>
  <si>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</si>
  <si>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</si>
  <si>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</si>
  <si>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</si>
  <si>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</si>
  <si>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</si>
  <si>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</si>
  <si>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</si>
  <si>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</si>
  <si>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</si>
  <si>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</si>
  <si>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</si>
  <si>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</si>
  <si>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</si>
  <si>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</si>
  <si>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</si>
  <si>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</si>
  <si>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</si>
  <si>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</si>
  <si>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</si>
  <si>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</si>
  <si>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</si>
  <si>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</si>
  <si>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</si>
  <si>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</si>
  <si>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</si>
  <si>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</si>
  <si>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</si>
  <si>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</si>
  <si>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</si>
  <si>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</si>
  <si>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</si>
  <si>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</si>
  <si>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</si>
  <si>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</si>
  <si>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</si>
  <si>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</si>
  <si>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</si>
  <si>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</si>
  <si>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</si>
  <si>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</si>
  <si>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</si>
  <si>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</si>
  <si>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</si>
  <si>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</si>
  <si>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</si>
  <si>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</si>
  <si>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</si>
  <si>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</si>
  <si>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</si>
  <si>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</si>
  <si>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</si>
  <si>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</si>
  <si>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</si>
  <si>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</si>
  <si>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</si>
  <si>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</si>
  <si>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</si>
  <si>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</si>
  <si>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</si>
  <si>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</si>
  <si>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</si>
  <si>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</si>
  <si>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</si>
  <si>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</si>
  <si>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</si>
  <si>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</si>
  <si>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</si>
  <si>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</si>
  <si>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</si>
  <si>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</si>
  <si>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</si>
  <si>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</si>
  <si>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</si>
  <si>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</si>
  <si>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</si>
  <si>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</si>
  <si>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</si>
  <si>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</si>
  <si>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</si>
  <si>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</si>
  <si>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</si>
  <si>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</si>
  <si>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</si>
  <si>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</si>
  <si>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</si>
  <si>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</si>
  <si>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</si>
  <si>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</si>
  <si>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</si>
  <si>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</si>
  <si>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</si>
  <si>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</si>
  <si>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</si>
  <si>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</si>
  <si>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</si>
  <si>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</si>
  <si>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</si>
  <si>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</si>
  <si>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</si>
  <si>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</si>
  <si>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</si>
  <si>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</si>
  <si>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</si>
  <si>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</si>
  <si>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</si>
  <si>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</si>
  <si>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</si>
  <si>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</si>
  <si>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</si>
  <si>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</si>
  <si>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</si>
  <si>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</si>
  <si>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</si>
  <si>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</si>
  <si>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</si>
  <si>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</si>
  <si>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</si>
  <si>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</si>
  <si>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</si>
  <si>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</si>
  <si>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</si>
  <si>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</si>
  <si>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</si>
  <si>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</si>
  <si>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</si>
  <si>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</si>
  <si>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</si>
  <si>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</si>
  <si>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</si>
  <si>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</si>
  <si>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</si>
  <si>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</si>
  <si>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</si>
  <si>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</si>
  <si>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</si>
  <si>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</si>
  <si>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</si>
  <si>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</si>
  <si>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</si>
  <si>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</si>
  <si>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</si>
  <si>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</si>
  <si>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</si>
  <si>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</si>
  <si>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</si>
  <si>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</si>
  <si>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</si>
  <si>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</si>
  <si>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</si>
  <si>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</si>
  <si>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</si>
  <si>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</si>
  <si>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</si>
  <si>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</si>
  <si>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</si>
  <si>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</si>
  <si>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</si>
  <si>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</si>
  <si>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</si>
  <si>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</si>
  <si>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</si>
  <si>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</si>
  <si>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</si>
  <si>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</si>
  <si>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</si>
  <si>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</si>
  <si>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</si>
  <si>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</si>
  <si>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</si>
  <si>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</si>
  <si>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</si>
  <si>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</si>
  <si>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</si>
  <si>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</si>
  <si>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</si>
  <si>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</si>
  <si>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</si>
  <si>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</si>
  <si>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</si>
  <si>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</si>
  <si>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</si>
  <si>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</si>
  <si>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</si>
  <si>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</si>
  <si>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</si>
  <si>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</si>
  <si>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</si>
  <si>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</si>
  <si>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</si>
  <si>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</si>
  <si>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</si>
  <si>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</si>
  <si>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</si>
  <si>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</si>
  <si>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</si>
  <si>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</si>
  <si>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</si>
  <si>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</si>
  <si>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</si>
  <si>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</si>
  <si>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</si>
  <si>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</si>
  <si>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</si>
  <si>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</si>
  <si>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</si>
  <si>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</si>
  <si>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</si>
  <si>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</si>
  <si>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</si>
  <si>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</si>
  <si>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</si>
  <si>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</si>
  <si>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</si>
  <si>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</si>
  <si>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</si>
  <si>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</si>
  <si>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</si>
  <si>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</si>
  <si>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</si>
  <si>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</si>
  <si>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</si>
  <si>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</si>
  <si>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</si>
  <si>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</si>
  <si>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</si>
  <si>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</si>
  <si>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</si>
  <si>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</si>
  <si>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</si>
  <si>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</si>
  <si>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</si>
  <si>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</si>
  <si>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</si>
  <si>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</si>
  <si>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</si>
  <si>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</si>
  <si>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</si>
  <si>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</si>
  <si>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</si>
  <si>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</si>
  <si>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</si>
  <si>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</si>
  <si>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</si>
  <si>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</si>
  <si>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</si>
  <si>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</si>
  <si>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</si>
  <si>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</si>
  <si>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</si>
  <si>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</si>
  <si>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</si>
  <si>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</si>
  <si>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</si>
  <si>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</si>
  <si>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</si>
  <si>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</si>
  <si>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</si>
  <si>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</si>
  <si>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</si>
  <si>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</si>
  <si>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</si>
  <si>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</si>
  <si>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</si>
  <si>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</si>
  <si>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</si>
  <si>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</si>
  <si>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</si>
  <si>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</si>
  <si>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</si>
  <si>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</si>
  <si>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</si>
  <si>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</si>
  <si>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</si>
  <si>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</si>
  <si>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</si>
  <si>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</si>
  <si>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</si>
  <si>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</si>
  <si>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</si>
  <si>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</si>
  <si>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</si>
  <si>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</si>
  <si>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</si>
  <si>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</si>
  <si>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</si>
  <si>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</si>
  <si>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</si>
  <si>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</si>
  <si>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</si>
  <si>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</si>
  <si>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</si>
  <si>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</si>
  <si>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</si>
  <si>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</si>
  <si>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</si>
  <si>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</si>
  <si>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</si>
  <si>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</si>
  <si>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</si>
  <si>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</si>
  <si>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</si>
  <si>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</si>
  <si>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</si>
  <si>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</si>
  <si>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</si>
  <si>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</si>
  <si>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</si>
  <si>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</si>
  <si>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</si>
  <si>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</si>
  <si>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</si>
  <si>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</si>
  <si>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</si>
  <si>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</si>
  <si>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</si>
  <si>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</si>
  <si>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</si>
  <si>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</si>
  <si>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</si>
  <si>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</si>
  <si>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</si>
  <si>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</si>
  <si>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</si>
  <si>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</si>
  <si>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</si>
  <si>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</si>
  <si>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</si>
  <si>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</si>
  <si>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</si>
  <si>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</si>
  <si>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</si>
  <si>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</si>
  <si>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</si>
  <si>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</si>
  <si>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</si>
  <si>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</si>
  <si>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</si>
  <si>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</si>
  <si>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</si>
  <si>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</si>
  <si>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</si>
  <si>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</si>
  <si>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</si>
  <si>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</si>
  <si>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</si>
  <si>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</si>
  <si>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</si>
  <si>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</si>
  <si>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</si>
  <si>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</si>
  <si>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</si>
  <si>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</si>
  <si>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</si>
  <si>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</si>
  <si>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</si>
  <si>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</si>
  <si>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</si>
  <si>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</si>
  <si>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</si>
  <si>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</si>
  <si>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</si>
  <si>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</si>
  <si>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</si>
  <si>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</si>
  <si>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</si>
  <si>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</si>
  <si>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</si>
  <si>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</si>
  <si>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</si>
  <si>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</si>
  <si>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</si>
  <si>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</si>
  <si>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</si>
  <si>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</si>
  <si>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</si>
  <si>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</si>
  <si>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</si>
  <si>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</si>
  <si>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</si>
  <si>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</si>
  <si>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</si>
  <si>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</si>
  <si>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</si>
  <si>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</si>
  <si>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</si>
  <si>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</si>
  <si>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</si>
  <si>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</si>
  <si>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</si>
  <si>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</si>
  <si>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</si>
  <si>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</si>
  <si>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</si>
  <si>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</si>
  <si>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</si>
  <si>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</si>
  <si>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</si>
  <si>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</si>
  <si>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</si>
  <si>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</si>
  <si>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</si>
  <si>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</si>
  <si>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</si>
  <si>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</si>
  <si>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</si>
  <si>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</si>
  <si>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</si>
  <si>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</si>
  <si>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</si>
  <si>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</si>
  <si>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</si>
  <si>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</si>
  <si>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</si>
  <si>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</si>
  <si>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</si>
  <si>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</si>
  <si>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</si>
  <si>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</si>
  <si>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</si>
  <si>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</si>
  <si>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</si>
  <si>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</si>
  <si>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</si>
  <si>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</si>
  <si>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</si>
  <si>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</si>
  <si>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</si>
  <si>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</si>
  <si>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</si>
  <si>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</si>
  <si>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</si>
  <si>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</si>
  <si>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</si>
  <si>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</si>
  <si>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</si>
  <si>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</si>
  <si>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</si>
  <si>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</si>
  <si>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</si>
  <si>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</si>
  <si>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</si>
  <si>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</si>
  <si>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</si>
  <si>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</si>
  <si>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</si>
  <si>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</si>
  <si>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</si>
  <si>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</si>
  <si>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</si>
  <si>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</si>
  <si>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</si>
  <si>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</si>
  <si>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</si>
  <si>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</si>
  <si>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</si>
  <si>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</si>
  <si>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</si>
  <si>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</si>
  <si>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</si>
  <si>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</si>
  <si>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</si>
  <si>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</si>
  <si>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</si>
  <si>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</si>
  <si>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</si>
  <si>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</si>
  <si>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</si>
  <si>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</si>
  <si>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</si>
  <si>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</si>
  <si>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</si>
  <si>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</si>
  <si>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</si>
  <si>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</si>
  <si>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</si>
  <si>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</si>
  <si>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</si>
  <si>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</si>
  <si>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</si>
  <si>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</si>
  <si>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</si>
  <si>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</si>
  <si>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</si>
  <si>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</si>
  <si>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</si>
  <si>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</si>
  <si>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</si>
  <si>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</si>
  <si>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</si>
  <si>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</si>
  <si>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</si>
  <si>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</si>
  <si>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</si>
  <si>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</si>
  <si>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</si>
  <si>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</si>
  <si>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</si>
  <si>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</si>
  <si>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</si>
  <si>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</si>
  <si>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</si>
  <si>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</si>
  <si>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</si>
  <si>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</si>
  <si>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</si>
  <si>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</si>
  <si>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</si>
  <si>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</si>
  <si>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</si>
  <si>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</si>
  <si>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</si>
  <si>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</si>
  <si>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</si>
  <si>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</si>
  <si>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</si>
  <si>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</si>
  <si>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</si>
  <si>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</si>
  <si>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</si>
  <si>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</si>
  <si>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</si>
  <si>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</si>
  <si>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</si>
  <si>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</si>
  <si>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</si>
  <si>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</si>
  <si>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</si>
  <si>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</si>
  <si>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</si>
  <si>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</si>
  <si>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</si>
  <si>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</si>
  <si>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</si>
  <si>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</si>
  <si>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</si>
  <si>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</si>
  <si>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</si>
  <si>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</si>
  <si>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</si>
  <si>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</si>
  <si>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</si>
  <si>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</si>
  <si>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</si>
  <si>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</si>
  <si>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</si>
  <si>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</si>
  <si>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</si>
  <si>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</si>
  <si>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</si>
  <si>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</si>
  <si>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</si>
  <si>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</si>
  <si>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</si>
  <si>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</si>
  <si>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</si>
  <si>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</si>
  <si>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</si>
  <si>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</si>
  <si>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</si>
  <si>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</si>
  <si>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</si>
  <si>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</si>
  <si>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</si>
  <si>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</si>
  <si>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</si>
  <si>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</si>
  <si>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</si>
  <si>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</si>
  <si>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</si>
  <si>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</si>
  <si>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</si>
  <si>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</si>
  <si>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</si>
  <si>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</si>
  <si>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</si>
  <si>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</si>
  <si>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</si>
  <si>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</si>
  <si>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</si>
  <si>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</si>
  <si>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</si>
  <si>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</si>
  <si>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</si>
  <si>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</si>
  <si>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</si>
  <si>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</si>
  <si>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</si>
  <si>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</si>
  <si>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</si>
  <si>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</si>
  <si>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</si>
  <si>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</si>
  <si>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</si>
  <si>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</si>
  <si>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</si>
  <si>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</si>
  <si>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</si>
  <si>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</si>
  <si>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</si>
  <si>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</si>
  <si>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</si>
  <si>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</si>
  <si>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</si>
  <si>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</si>
  <si>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</si>
  <si>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</si>
  <si>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</si>
  <si>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</si>
  <si>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</si>
  <si>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</si>
  <si>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</si>
  <si>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</si>
  <si>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</si>
  <si>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</si>
  <si>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</si>
  <si>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</si>
  <si>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</si>
  <si>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</si>
  <si>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</si>
  <si>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</si>
  <si>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</si>
  <si>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</si>
  <si>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</si>
  <si>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</si>
  <si>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</si>
  <si>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</si>
  <si>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</si>
  <si>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</si>
  <si>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</si>
  <si>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</si>
  <si>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</si>
  <si>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</si>
  <si>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</si>
  <si>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</si>
  <si>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</si>
  <si>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</si>
  <si>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</si>
  <si>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</si>
  <si>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</si>
  <si>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</si>
  <si>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</si>
  <si>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</si>
  <si>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</si>
  <si>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</si>
  <si>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</si>
  <si>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</si>
  <si>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</si>
  <si>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</si>
  <si>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</si>
  <si>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</si>
  <si>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</si>
  <si>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</si>
  <si>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</si>
  <si>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</si>
  <si>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</si>
  <si>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</si>
  <si>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</si>
  <si>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</si>
  <si>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</si>
  <si>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</si>
  <si>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</si>
  <si>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</si>
  <si>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</si>
  <si>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</si>
  <si>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</si>
  <si>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</si>
  <si>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</si>
  <si>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</si>
  <si>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</si>
  <si>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</si>
  <si>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</si>
  <si>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</si>
  <si>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</si>
  <si>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</si>
  <si>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</si>
  <si>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</si>
  <si>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</si>
  <si>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</si>
  <si>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</si>
  <si>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</si>
  <si>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</si>
  <si>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</si>
  <si>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</si>
  <si>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</si>
  <si>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</si>
  <si>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</si>
  <si>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</si>
  <si>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</si>
  <si>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</si>
  <si>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</si>
  <si>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</si>
  <si>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</si>
  <si>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</si>
  <si>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</si>
  <si>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</si>
  <si>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</si>
  <si>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</si>
  <si>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</si>
  <si>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</si>
  <si>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</si>
  <si>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</si>
  <si>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</si>
  <si>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</si>
  <si>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</si>
  <si>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</si>
  <si>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</si>
  <si>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</si>
  <si>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</si>
  <si>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</si>
  <si>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</si>
  <si>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</si>
  <si>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</si>
  <si>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</si>
  <si>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</si>
  <si>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</si>
  <si>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</si>
  <si>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</si>
  <si>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</si>
  <si>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</si>
  <si>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</si>
  <si>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</si>
  <si>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</si>
  <si>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</si>
  <si>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</si>
  <si>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</si>
  <si>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</si>
  <si>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</si>
  <si>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</si>
  <si>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</si>
  <si>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</si>
  <si>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</si>
  <si>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</si>
  <si>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</si>
  <si>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</si>
  <si>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</si>
  <si>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</si>
  <si>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</si>
  <si>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</si>
  <si>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</si>
  <si>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</si>
  <si>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</si>
  <si>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</si>
  <si>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</si>
  <si>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</si>
  <si>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</si>
  <si>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</si>
  <si>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</si>
  <si>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</si>
  <si>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</si>
  <si>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</si>
  <si>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</si>
  <si>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</si>
  <si>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</si>
  <si>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</si>
  <si>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</si>
  <si>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</si>
  <si>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</si>
  <si>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</si>
  <si>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</si>
  <si>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</si>
  <si>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</si>
  <si>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</si>
  <si>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</si>
  <si>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</si>
  <si>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</si>
  <si>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</si>
  <si>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</si>
  <si>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</si>
  <si>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</si>
  <si>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</si>
  <si>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</si>
  <si>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</si>
  <si>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</si>
  <si>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</si>
  <si>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</si>
  <si>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</si>
  <si>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</si>
  <si>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</si>
  <si>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</si>
  <si>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</si>
  <si>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</si>
  <si>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</si>
  <si>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</si>
  <si>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</si>
  <si>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</si>
  <si>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</si>
  <si>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</si>
  <si>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</si>
  <si>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</si>
  <si>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</si>
  <si>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</si>
  <si>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</si>
  <si>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</si>
  <si>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</si>
  <si>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</si>
  <si>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</si>
  <si>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</si>
  <si>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</si>
  <si>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</si>
  <si>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</si>
  <si>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</si>
  <si>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</si>
  <si>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</si>
  <si>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</si>
  <si>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</si>
  <si>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</si>
  <si>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</si>
  <si>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</si>
  <si>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</si>
  <si>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</si>
  <si>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</si>
  <si>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</si>
  <si>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</si>
  <si>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</si>
  <si>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</si>
  <si>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</si>
  <si>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</si>
  <si>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</si>
  <si>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</si>
  <si>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</si>
  <si>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</si>
  <si>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</si>
  <si>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</si>
  <si>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</si>
  <si>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</si>
  <si>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</si>
  <si>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</si>
  <si>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</si>
  <si>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</si>
  <si>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</si>
  <si>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</si>
  <si>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</si>
  <si>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</si>
  <si>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</si>
  <si>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</si>
  <si>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</si>
  <si>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</si>
  <si>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</si>
  <si>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</si>
  <si>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</si>
  <si>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</si>
  <si>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</si>
  <si>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</si>
  <si>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</si>
  <si>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</si>
  <si>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</si>
  <si>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</si>
  <si>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</si>
  <si>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</si>
  <si>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</si>
  <si>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</si>
  <si>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</si>
  <si>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</si>
  <si>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</si>
  <si>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</si>
  <si>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</si>
  <si>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</si>
  <si>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</si>
  <si>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</si>
  <si>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</si>
  <si>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</si>
  <si>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</si>
  <si>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</si>
  <si>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</si>
  <si>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</si>
  <si>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</si>
  <si>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</si>
  <si>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</si>
  <si>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</si>
  <si>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</si>
  <si>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</si>
  <si>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</si>
  <si>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</si>
  <si>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</si>
  <si>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</si>
  <si>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</si>
  <si>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</si>
  <si>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</si>
  <si>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</si>
  <si>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</si>
  <si>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</si>
  <si>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</si>
  <si>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</si>
  <si>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</si>
  <si>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</si>
  <si>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</si>
  <si>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</si>
  <si>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</si>
  <si>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</si>
  <si>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</si>
  <si>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</si>
  <si>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</si>
  <si>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</si>
  <si>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</si>
  <si>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</si>
  <si>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</si>
  <si>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</si>
  <si>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</si>
  <si>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</si>
  <si>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</si>
  <si>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</si>
  <si>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</si>
  <si>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</si>
  <si>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</si>
  <si>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</si>
  <si>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</si>
  <si>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</si>
  <si>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</si>
  <si>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</si>
  <si>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</si>
  <si>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</si>
  <si>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</si>
  <si>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</si>
  <si>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</si>
  <si>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</si>
  <si>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</si>
  <si>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</si>
  <si>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</si>
  <si>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</si>
  <si>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</si>
  <si>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</si>
  <si>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</si>
  <si>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</si>
  <si>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</si>
  <si>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</si>
  <si>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</si>
  <si>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</si>
  <si>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</si>
  <si>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</si>
  <si>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</si>
  <si>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</si>
  <si>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</si>
  <si>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</si>
  <si>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</si>
  <si>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</si>
  <si>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</si>
  <si>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</si>
  <si>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</si>
  <si>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</si>
  <si>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</si>
  <si>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</si>
  <si>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</si>
  <si>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</si>
  <si>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</si>
  <si>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</si>
  <si>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</si>
  <si>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</si>
  <si>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</si>
  <si>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</si>
  <si>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</si>
  <si>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</si>
  <si>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</si>
  <si>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</si>
  <si>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</si>
  <si>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</si>
  <si>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</si>
  <si>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</si>
  <si>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</si>
  <si>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</si>
  <si>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</si>
  <si>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</si>
  <si>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</si>
  <si>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</si>
  <si>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</si>
  <si>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</si>
  <si>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</si>
  <si>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</si>
  <si>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</si>
  <si>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</si>
  <si>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</si>
  <si>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</si>
  <si>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</si>
  <si>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</si>
  <si>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</si>
  <si>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</si>
  <si>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</si>
  <si>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</si>
  <si>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</si>
  <si>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</si>
  <si>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</si>
  <si>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</si>
  <si>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</si>
  <si>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</si>
  <si>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</si>
  <si>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</si>
  <si>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</si>
  <si>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</si>
  <si>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</si>
  <si>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</si>
  <si>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</si>
  <si>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</si>
  <si>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</si>
  <si>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</si>
  <si>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</si>
  <si>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</si>
  <si>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</si>
  <si>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</si>
  <si>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</si>
  <si>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</si>
  <si>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</si>
  <si>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</si>
  <si>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</si>
  <si>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</si>
  <si>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</si>
  <si>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</si>
  <si>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</si>
  <si>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</si>
  <si>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</si>
  <si>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</si>
  <si>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</si>
  <si>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</si>
  <si>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</si>
  <si>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</si>
  <si>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</si>
  <si>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</si>
  <si>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</si>
  <si>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</si>
  <si>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</si>
  <si>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</si>
  <si>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</si>
  <si>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</si>
  <si>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</si>
  <si>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</si>
  <si>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</si>
  <si>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</si>
  <si>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</si>
  <si>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</si>
  <si>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</si>
  <si>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</si>
  <si>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</si>
  <si>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</si>
  <si>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</si>
  <si>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</si>
  <si>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</si>
  <si>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</si>
  <si>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</si>
  <si>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</si>
  <si>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</si>
  <si>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</si>
  <si>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</si>
  <si>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</si>
  <si>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</si>
  <si>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</si>
  <si>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</si>
  <si>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</si>
  <si>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</si>
  <si>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</si>
  <si>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</si>
  <si>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</si>
  <si>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</si>
  <si>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</si>
  <si>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</si>
  <si>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</si>
  <si>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</si>
  <si>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</si>
  <si>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</si>
  <si>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</si>
  <si>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</si>
  <si>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</si>
  <si>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</si>
  <si>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</si>
  <si>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</si>
  <si>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</si>
  <si>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</si>
  <si>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</si>
  <si>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</si>
  <si>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</si>
  <si>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</si>
  <si>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</si>
  <si>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</si>
  <si>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</si>
  <si>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</si>
  <si>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</si>
  <si>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</si>
  <si>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</si>
  <si>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</si>
  <si>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</si>
  <si>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</si>
  <si>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</si>
  <si>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</si>
  <si>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</si>
  <si>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</si>
  <si>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</si>
  <si>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</si>
  <si>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</si>
  <si>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</si>
  <si>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</si>
  <si>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</si>
  <si>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</si>
  <si>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</si>
  <si>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</si>
  <si>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</si>
  <si>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</si>
  <si>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</si>
  <si>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</si>
  <si>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</si>
  <si>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</si>
  <si>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</si>
  <si>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</si>
  <si>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</si>
  <si>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</si>
  <si>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</si>
  <si>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</si>
  <si>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</si>
  <si>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</si>
  <si>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</si>
  <si>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</si>
  <si>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</si>
  <si>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</si>
  <si>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</si>
  <si>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</si>
  <si>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</si>
  <si>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</si>
  <si>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</si>
  <si>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</si>
  <si>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</si>
  <si>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</si>
  <si>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</si>
  <si>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</si>
  <si>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</si>
  <si>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</si>
  <si>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</si>
  <si>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</si>
  <si>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</si>
  <si>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</si>
  <si>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</si>
  <si>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</si>
  <si>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</si>
  <si>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</si>
  <si>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</si>
  <si>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</si>
  <si>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</si>
  <si>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</si>
  <si>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</si>
  <si>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</si>
  <si>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</si>
  <si>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</si>
  <si>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</si>
  <si>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</si>
  <si>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</si>
  <si>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</si>
  <si>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</si>
  <si>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</si>
  <si>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</si>
  <si>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</si>
  <si>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</si>
  <si>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</si>
  <si>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</si>
  <si>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</si>
  <si>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</si>
  <si>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</si>
  <si>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</si>
  <si>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</si>
  <si>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</si>
  <si>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</si>
  <si>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</si>
  <si>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</si>
  <si>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</si>
  <si>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</si>
  <si>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</si>
  <si>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</si>
  <si>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</si>
  <si>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</si>
  <si>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</si>
  <si>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</si>
  <si>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</si>
  <si>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</si>
  <si>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</si>
  <si>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</si>
  <si>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</si>
  <si>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</si>
  <si>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</si>
  <si>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</si>
  <si>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</si>
  <si>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</si>
  <si>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</si>
  <si>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</si>
  <si>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</si>
  <si>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</si>
  <si>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</si>
  <si>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</si>
  <si>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</si>
  <si>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</si>
  <si>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</si>
  <si>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</si>
  <si>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</si>
  <si>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</si>
  <si>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</si>
  <si>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</si>
  <si>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</si>
  <si>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</si>
  <si>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</si>
  <si>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</si>
  <si>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</si>
  <si>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</si>
  <si>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</si>
  <si>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</si>
  <si>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</si>
  <si>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</si>
  <si>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</si>
  <si>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</si>
  <si>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</si>
  <si>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</si>
  <si>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</si>
  <si>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</si>
  <si>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</si>
  <si>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</si>
  <si>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</si>
  <si>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</si>
  <si>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</si>
  <si>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</si>
  <si>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</si>
  <si>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</si>
  <si>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</si>
  <si>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</si>
  <si>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</si>
  <si>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</si>
  <si>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</si>
  <si>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</si>
  <si>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</si>
  <si>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</si>
  <si>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</si>
  <si>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</si>
  <si>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</si>
  <si>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</si>
  <si>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</si>
  <si>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</si>
  <si>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</si>
  <si>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</si>
  <si>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</si>
  <si>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</si>
  <si>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</si>
  <si>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</si>
  <si>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</si>
  <si>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</si>
  <si>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</si>
  <si>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</si>
  <si>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</si>
  <si>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</si>
  <si>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</si>
  <si>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</si>
  <si>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</si>
  <si>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</si>
  <si>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</si>
  <si>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</si>
  <si>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</si>
  <si>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</si>
  <si>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</si>
  <si>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</si>
  <si>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</si>
  <si>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</si>
  <si>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</si>
  <si>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</si>
  <si>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</si>
  <si>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</si>
  <si>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</si>
  <si>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</si>
  <si>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</si>
  <si>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</si>
  <si>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</si>
  <si>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</si>
  <si>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</si>
  <si>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</si>
  <si>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</si>
  <si>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</si>
  <si>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</si>
  <si>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</si>
  <si>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</si>
  <si>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</si>
  <si>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</si>
  <si>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</si>
  <si>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</si>
  <si>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</si>
  <si>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</si>
  <si>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</si>
  <si>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</si>
  <si>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</si>
  <si>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</si>
  <si>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</si>
  <si>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</si>
  <si>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</si>
  <si>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</si>
  <si>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</si>
  <si>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</si>
  <si>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</si>
  <si>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</si>
  <si>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</si>
  <si>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</si>
  <si>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</si>
  <si>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</si>
  <si>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</si>
  <si>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</si>
  <si>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</si>
  <si>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</si>
  <si>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</si>
  <si>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</si>
  <si>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</si>
  <si>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</si>
  <si>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</si>
  <si>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</si>
  <si>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</si>
  <si>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</si>
  <si>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</si>
  <si>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</si>
  <si>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</si>
  <si>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</si>
  <si>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</si>
  <si>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</si>
  <si>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</si>
  <si>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</si>
  <si>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</si>
  <si>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</si>
  <si>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</si>
  <si>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</si>
  <si>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</si>
  <si>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</si>
  <si>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</si>
  <si>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</si>
  <si>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</si>
  <si>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</si>
  <si>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</si>
  <si>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</si>
  <si>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</si>
  <si>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</si>
  <si>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</si>
  <si>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</si>
  <si>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</si>
  <si>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</si>
  <si>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</si>
  <si>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</si>
  <si>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</si>
  <si>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</si>
  <si>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</si>
  <si>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</si>
  <si>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</si>
  <si>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</si>
  <si>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</si>
  <si>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</si>
  <si>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</si>
  <si>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</si>
  <si>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</si>
  <si>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</si>
  <si>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</si>
  <si>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</si>
  <si>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</si>
  <si>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</si>
  <si>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</si>
  <si>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</si>
  <si>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</si>
  <si>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</si>
  <si>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</si>
  <si>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</si>
  <si>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</si>
  <si>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</si>
  <si>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</si>
  <si>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</si>
  <si>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</si>
  <si>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</si>
  <si>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</si>
  <si>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</si>
  <si>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</si>
  <si>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</si>
  <si>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</si>
  <si>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</si>
  <si>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</si>
  <si>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</si>
  <si>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</si>
  <si>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</si>
  <si>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</si>
  <si>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</si>
  <si>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</si>
  <si>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</si>
  <si>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</si>
  <si>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</si>
  <si>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</si>
  <si>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</si>
  <si>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</si>
  <si>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</si>
  <si>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</si>
  <si>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</si>
  <si>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</si>
  <si>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</si>
  <si>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</si>
  <si>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</si>
  <si>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</si>
  <si>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</si>
  <si>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</si>
  <si>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</si>
  <si>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</si>
  <si>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</si>
  <si>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</si>
  <si>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</si>
  <si>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</si>
  <si>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</si>
  <si>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</si>
  <si>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</si>
  <si>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</si>
  <si>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</si>
  <si>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</si>
  <si>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</si>
  <si>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</si>
  <si>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</si>
  <si>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</si>
  <si>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</si>
  <si>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</si>
  <si>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</si>
  <si>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</si>
  <si>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</si>
  <si>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</si>
  <si>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</si>
  <si>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</si>
  <si>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</si>
  <si>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</si>
  <si>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</si>
  <si>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</si>
  <si>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</si>
  <si>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</si>
  <si>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</si>
  <si>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</si>
  <si>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</si>
  <si>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</si>
  <si>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</si>
  <si>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</si>
  <si>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</si>
  <si>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</si>
  <si>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</si>
  <si>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</si>
  <si>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</si>
  <si>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</si>
  <si>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</si>
  <si>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</si>
  <si>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</si>
  <si>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</si>
  <si>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</si>
  <si>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</si>
  <si>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</si>
  <si>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</si>
  <si>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</si>
  <si>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</si>
  <si>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</si>
  <si>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</si>
  <si>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</si>
  <si>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</si>
  <si>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</si>
  <si>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</si>
  <si>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</si>
  <si>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</si>
  <si>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</si>
  <si>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</si>
  <si>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</si>
  <si>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</si>
  <si>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</si>
  <si>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</si>
  <si>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</si>
  <si>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</si>
  <si>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</si>
  <si>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</si>
  <si>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</si>
  <si>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</si>
  <si>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</si>
  <si>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</si>
  <si>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</si>
  <si>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</si>
  <si>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</si>
  <si>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</si>
  <si>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</si>
  <si>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</si>
  <si>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</si>
  <si>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</si>
  <si>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</si>
  <si>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</si>
  <si>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</si>
  <si>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</si>
  <si>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</si>
  <si>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</si>
  <si>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</si>
  <si>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</si>
  <si>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</si>
  <si>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</si>
  <si>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</si>
  <si>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</si>
  <si>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</si>
  <si>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</si>
  <si>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</si>
  <si>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</si>
  <si>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</si>
  <si>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</si>
  <si>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</si>
  <si>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</si>
  <si>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</si>
  <si>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</si>
  <si>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</si>
  <si>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</si>
  <si>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</si>
  <si>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</si>
  <si>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</si>
  <si>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</si>
  <si>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</si>
  <si>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</si>
  <si>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</si>
  <si>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</si>
  <si>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</si>
  <si>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</si>
  <si>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</si>
  <si>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</si>
  <si>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</si>
  <si>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</si>
  <si>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</si>
  <si>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</si>
  <si>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</si>
  <si>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</si>
  <si>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</si>
  <si>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</si>
  <si>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</si>
  <si>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</si>
  <si>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</si>
  <si>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</si>
  <si>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</si>
  <si>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</si>
  <si>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</si>
  <si>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</si>
  <si>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</si>
  <si>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</si>
  <si>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</si>
  <si>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</si>
  <si>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</si>
  <si>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</si>
  <si>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</si>
  <si>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</si>
  <si>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</si>
  <si>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</si>
  <si>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</si>
  <si>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</si>
  <si>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</si>
  <si>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</si>
  <si>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</si>
  <si>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</si>
  <si>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</si>
  <si>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</si>
  <si>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</si>
  <si>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</si>
  <si>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</si>
  <si>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</si>
  <si>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</si>
  <si>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</si>
  <si>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</si>
  <si>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</si>
  <si>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</si>
  <si>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</si>
  <si>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</si>
  <si>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</si>
  <si>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</si>
  <si>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</si>
  <si>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</si>
  <si>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</si>
  <si>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</si>
  <si>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</si>
  <si>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</si>
  <si>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</si>
  <si>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</si>
  <si>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</si>
  <si>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</si>
  <si>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</si>
  <si>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</si>
  <si>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</si>
  <si>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</si>
  <si>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</si>
  <si>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</si>
  <si>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</si>
  <si>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</si>
  <si>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</si>
  <si>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</si>
  <si>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</si>
  <si>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</si>
  <si>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</si>
  <si>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</si>
  <si>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</si>
  <si>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</si>
  <si>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</si>
  <si>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</si>
  <si>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</si>
  <si>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</si>
  <si>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</si>
  <si>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</si>
  <si>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</si>
  <si>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</si>
  <si>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</si>
  <si>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</si>
  <si>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</si>
  <si>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</si>
  <si>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</si>
  <si>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</si>
  <si>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</si>
  <si>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</si>
  <si>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</si>
  <si>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</si>
  <si>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</si>
  <si>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</si>
  <si>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</si>
  <si>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</si>
  <si>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</si>
  <si>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</si>
  <si>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</si>
  <si>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</si>
  <si>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</si>
  <si>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</si>
  <si>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</si>
  <si>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</si>
  <si>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</si>
  <si>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</si>
  <si>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</si>
  <si>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</si>
  <si>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</si>
  <si>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</si>
  <si>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</si>
  <si>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</si>
  <si>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</si>
  <si>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</si>
  <si>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</si>
  <si>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</si>
  <si>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</si>
  <si>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</si>
  <si>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</si>
  <si>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</si>
  <si>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</si>
  <si>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</si>
  <si>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</si>
  <si>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</si>
  <si>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</si>
  <si>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</si>
  <si>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</si>
  <si>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</si>
  <si>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</si>
  <si>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</si>
  <si>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</si>
  <si>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</si>
  <si>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</si>
  <si>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</si>
  <si>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</si>
  <si>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</si>
  <si>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</si>
  <si>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</si>
  <si>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</si>
  <si>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</si>
  <si>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</si>
  <si>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</si>
  <si>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</si>
  <si>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</si>
  <si>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</si>
  <si>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</si>
  <si>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</si>
  <si>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</si>
  <si>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</si>
  <si>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</si>
  <si>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</si>
  <si>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</si>
  <si>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</si>
  <si>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</si>
  <si>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</si>
  <si>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</si>
  <si>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</si>
  <si>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</si>
  <si>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</si>
  <si>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</si>
  <si>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</si>
  <si>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</si>
  <si>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</si>
  <si>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</si>
  <si>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</si>
  <si>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</si>
  <si>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</si>
  <si>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</si>
  <si>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</si>
  <si>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</si>
  <si>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</si>
  <si>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</si>
  <si>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</si>
  <si>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</si>
  <si>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</si>
  <si>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</si>
  <si>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</si>
  <si>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</si>
  <si>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</si>
  <si>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</si>
  <si>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</si>
  <si>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</si>
  <si>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</si>
  <si>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</si>
  <si>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</si>
  <si>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</si>
  <si>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</si>
  <si>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</si>
  <si>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</si>
  <si>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</si>
  <si>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</si>
  <si>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</si>
  <si>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</si>
  <si>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</si>
  <si>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</si>
  <si>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</si>
  <si>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</si>
  <si>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</si>
  <si>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</si>
  <si>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</si>
  <si>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</si>
  <si>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</si>
  <si>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</si>
  <si>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</si>
  <si>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</si>
  <si>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</si>
  <si>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</si>
  <si>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</si>
  <si>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</si>
  <si>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</si>
  <si>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</si>
  <si>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</si>
  <si>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</si>
  <si>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</si>
  <si>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</si>
  <si>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</si>
  <si>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</si>
  <si>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</si>
  <si>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</si>
  <si>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</si>
  <si>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</si>
  <si>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</si>
  <si>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</si>
  <si>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</si>
  <si>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</si>
  <si>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</si>
  <si>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</si>
  <si>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</si>
  <si>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</si>
  <si>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</si>
  <si>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</si>
  <si>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</si>
  <si>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</si>
  <si>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</si>
  <si>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</si>
  <si>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</si>
  <si>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</si>
  <si>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</si>
  <si>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</si>
  <si>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</si>
  <si>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</si>
  <si>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</si>
  <si>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</si>
  <si>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</si>
  <si>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</si>
  <si>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</si>
  <si>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</si>
  <si>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</si>
  <si>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</si>
  <si>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</si>
  <si>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</si>
  <si>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</si>
  <si>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</si>
  <si>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</si>
  <si>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</si>
  <si>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</si>
  <si>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</si>
  <si>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</si>
  <si>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</si>
  <si>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</si>
  <si>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</si>
  <si>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</si>
  <si>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</si>
  <si>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</si>
  <si>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</si>
  <si>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</si>
  <si>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</si>
  <si>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</si>
  <si>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</si>
  <si>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</si>
  <si>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</si>
  <si>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</si>
  <si>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</si>
  <si>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</si>
  <si>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</si>
  <si>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</si>
  <si>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</si>
  <si>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</si>
  <si>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</si>
  <si>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</si>
  <si>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</si>
  <si>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</si>
  <si>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</si>
  <si>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</si>
  <si>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</si>
  <si>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</si>
  <si>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</si>
  <si>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</si>
  <si>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</si>
  <si>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</si>
  <si>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</si>
  <si>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</si>
  <si>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</si>
  <si>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</si>
  <si>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</si>
  <si>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</si>
  <si>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</si>
  <si>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</si>
  <si>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</si>
  <si>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</si>
  <si>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</si>
  <si>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</si>
  <si>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</si>
  <si>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</si>
  <si>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</si>
  <si>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</si>
  <si>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</si>
  <si>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</si>
  <si>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</si>
  <si>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</si>
  <si>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</si>
  <si>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</si>
  <si>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</si>
  <si>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</si>
  <si>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</si>
  <si>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</si>
  <si>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</si>
  <si>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</si>
  <si>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</si>
  <si>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</si>
  <si>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</si>
  <si>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</si>
  <si>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</si>
  <si>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</si>
  <si>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</si>
  <si>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</si>
  <si>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</si>
  <si>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</si>
  <si>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</si>
  <si>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</si>
  <si>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</si>
  <si>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</si>
  <si>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</si>
  <si>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</si>
  <si>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</si>
  <si>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</si>
  <si>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</si>
  <si>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</si>
  <si>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</si>
  <si>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</si>
  <si>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</si>
  <si>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</si>
  <si>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</si>
  <si>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</si>
  <si>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</si>
  <si>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</si>
  <si>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</si>
  <si>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</si>
  <si>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</si>
  <si>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</si>
  <si>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</si>
  <si>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</si>
  <si>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</si>
  <si>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</si>
  <si>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</si>
  <si>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</si>
  <si>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</si>
  <si>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</si>
  <si>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</si>
  <si>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</si>
  <si>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</si>
  <si>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</si>
  <si>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</si>
  <si>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</si>
  <si>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</si>
  <si>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</si>
  <si>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</si>
  <si>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</si>
  <si>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</si>
  <si>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</si>
  <si>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</si>
  <si>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</si>
  <si>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</si>
  <si>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</si>
  <si>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</si>
  <si>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</si>
  <si>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</si>
  <si>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</si>
  <si>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</si>
  <si>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</si>
  <si>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</si>
  <si>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</si>
  <si>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</si>
  <si>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</si>
  <si>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</si>
  <si>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</si>
  <si>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</si>
  <si>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</si>
  <si>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</si>
  <si>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</si>
  <si>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</si>
  <si>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</si>
  <si>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</si>
  <si>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</si>
  <si>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</si>
  <si>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</si>
  <si>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</si>
  <si>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</si>
  <si>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</si>
  <si>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</si>
  <si>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</si>
  <si>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</si>
  <si>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</si>
  <si>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</si>
  <si>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</si>
  <si>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</si>
  <si>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</si>
  <si>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</si>
  <si>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</si>
  <si>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</si>
  <si>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</si>
  <si>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</si>
  <si>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</si>
  <si>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</si>
  <si>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</si>
  <si>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</si>
  <si>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</si>
  <si>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</si>
  <si>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</si>
  <si>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</si>
  <si>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</si>
  <si>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</si>
  <si>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</si>
  <si>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</si>
  <si>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</si>
  <si>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</si>
  <si>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</si>
  <si>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</si>
  <si>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</si>
  <si>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</si>
  <si>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</si>
  <si>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</si>
  <si>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</si>
  <si>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</si>
  <si>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</si>
  <si>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</si>
  <si>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</si>
  <si>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</si>
  <si>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</si>
  <si>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</si>
  <si>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</si>
  <si>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</si>
  <si>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</si>
  <si>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</si>
  <si>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</si>
  <si>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</si>
  <si>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</si>
  <si>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</si>
  <si>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</si>
  <si>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</si>
  <si>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</si>
  <si>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</si>
  <si>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</si>
  <si>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</si>
  <si>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</si>
  <si>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</si>
  <si>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</si>
  <si>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</si>
  <si>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</si>
  <si>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</si>
  <si>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</si>
  <si>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</si>
  <si>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</si>
  <si>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</si>
  <si>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</si>
  <si>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</si>
  <si>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</si>
  <si>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</si>
  <si>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</si>
  <si>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</si>
  <si>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</si>
  <si>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</si>
  <si>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</si>
  <si>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</si>
  <si>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</si>
  <si>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</si>
  <si>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</si>
  <si>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</si>
  <si>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</si>
  <si>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</si>
  <si>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</si>
  <si>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</si>
  <si>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</si>
  <si>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</si>
  <si>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</si>
  <si>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</si>
  <si>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</si>
  <si>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</si>
  <si>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</si>
  <si>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</si>
  <si>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</si>
  <si>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</si>
  <si>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</si>
  <si>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</si>
  <si>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</si>
  <si>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</si>
  <si>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</si>
  <si>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</si>
  <si>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</si>
  <si>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</si>
  <si>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</si>
  <si>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</si>
  <si>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</si>
  <si>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</si>
  <si>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</si>
  <si>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</si>
  <si>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</si>
  <si>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</si>
  <si>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</si>
  <si>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</si>
  <si>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</si>
  <si>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</si>
  <si>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</si>
  <si>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</si>
  <si>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</si>
  <si>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</si>
  <si>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</si>
  <si>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</si>
  <si>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</si>
  <si>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</si>
  <si>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</si>
  <si>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</si>
  <si>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</si>
  <si>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</si>
  <si>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</si>
  <si>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</si>
  <si>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</si>
  <si>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</si>
  <si>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</si>
  <si>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</si>
  <si>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</si>
  <si>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</si>
  <si>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</si>
  <si>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</si>
  <si>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</si>
  <si>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</si>
  <si>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</si>
  <si>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</si>
  <si>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</si>
  <si>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</si>
  <si>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</si>
  <si>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</si>
  <si>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</si>
  <si>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</si>
  <si>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</si>
  <si>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</si>
  <si>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</si>
  <si>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</si>
  <si>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</si>
  <si>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</si>
  <si>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</si>
  <si>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</si>
  <si>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</si>
  <si>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</si>
  <si>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</si>
  <si>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</si>
  <si>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</si>
  <si>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</si>
  <si>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</si>
  <si>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</si>
  <si>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</si>
  <si>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</si>
  <si>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</si>
  <si>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</si>
  <si>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</si>
  <si>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</si>
  <si>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</si>
  <si>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</si>
  <si>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</si>
  <si>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</si>
  <si>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</si>
  <si>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</si>
  <si>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</si>
  <si>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</si>
  <si>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</si>
  <si>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</si>
  <si>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</si>
  <si>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</si>
  <si>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</si>
  <si>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</si>
  <si>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</si>
  <si>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</si>
  <si>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</si>
  <si>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</si>
  <si>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</si>
  <si>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</si>
  <si>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</si>
  <si>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</si>
  <si>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</si>
  <si>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</si>
  <si>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</si>
  <si>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</si>
  <si>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</si>
  <si>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</si>
  <si>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</si>
  <si>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</si>
  <si>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</si>
  <si>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</si>
  <si>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</si>
  <si>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</si>
  <si>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</si>
  <si>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</si>
  <si>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</si>
  <si>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</si>
  <si>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</si>
  <si>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</si>
  <si>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</si>
  <si>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</si>
  <si>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</si>
  <si>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</si>
  <si>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</si>
  <si>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</si>
  <si>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</si>
  <si>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</si>
  <si>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</si>
  <si>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</si>
  <si>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</si>
  <si>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</si>
  <si>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</si>
  <si>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</si>
  <si>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</si>
  <si>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</si>
  <si>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</si>
  <si>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</si>
  <si>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</si>
  <si>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</si>
  <si>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</si>
  <si>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</si>
  <si>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</si>
  <si>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</si>
  <si>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</si>
  <si>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</si>
  <si>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</si>
  <si>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</si>
  <si>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</si>
  <si>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</si>
  <si>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</si>
  <si>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</si>
  <si>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</si>
  <si>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</si>
  <si>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</si>
  <si>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</si>
  <si>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</si>
  <si>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</si>
  <si>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</si>
  <si>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</si>
  <si>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</si>
  <si>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</si>
  <si>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</si>
  <si>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</si>
  <si>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</si>
  <si>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</si>
  <si>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</si>
  <si>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</si>
  <si>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</si>
  <si>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</si>
  <si>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</si>
  <si>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</si>
  <si>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</si>
  <si>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</si>
  <si>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</si>
  <si>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</si>
  <si>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</si>
  <si>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</si>
  <si>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</si>
  <si>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</si>
  <si>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</si>
  <si>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</si>
  <si>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</si>
  <si>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</si>
  <si>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</si>
  <si>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</si>
  <si>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</si>
  <si>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</si>
  <si>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</si>
  <si>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</si>
  <si>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</si>
  <si>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</si>
  <si>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</si>
  <si>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</si>
  <si>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</si>
  <si>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</si>
  <si>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</si>
  <si>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</si>
  <si>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</si>
  <si>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</si>
  <si>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</si>
  <si>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</si>
  <si>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</si>
  <si>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</si>
  <si>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</si>
  <si>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</si>
  <si>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</si>
  <si>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</si>
  <si>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</si>
  <si>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</si>
  <si>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</si>
  <si>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</si>
  <si>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</si>
  <si>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</si>
  <si>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</si>
  <si>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</si>
  <si>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</si>
  <si>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</si>
  <si>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</si>
  <si>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</si>
  <si>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</si>
  <si>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</si>
  <si>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</si>
  <si>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</si>
  <si>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</si>
  <si>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</si>
  <si>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</si>
  <si>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</si>
  <si>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</si>
  <si>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</si>
  <si>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</si>
  <si>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</si>
  <si>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</si>
  <si>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</si>
  <si>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</si>
  <si>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</si>
  <si>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</si>
  <si>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</si>
  <si>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</si>
  <si>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</si>
  <si>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</si>
  <si>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</si>
  <si>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</si>
  <si>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</si>
  <si>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</si>
  <si>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</si>
  <si>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</si>
  <si>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</si>
  <si>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</si>
  <si>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</si>
  <si>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</si>
  <si>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</si>
  <si>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</si>
  <si>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</si>
  <si>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</si>
  <si>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</si>
  <si>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</si>
  <si>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</si>
  <si>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</si>
  <si>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</si>
  <si>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</si>
  <si>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</si>
  <si>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</si>
  <si>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</si>
  <si>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</si>
  <si>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</si>
  <si>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</si>
  <si>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</si>
  <si>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</si>
  <si>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</si>
  <si>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</si>
  <si>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</si>
  <si>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</si>
  <si>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</si>
  <si>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</si>
  <si>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</si>
  <si>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</si>
  <si>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</si>
  <si>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</si>
  <si>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</si>
  <si>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</si>
  <si>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</si>
  <si>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</si>
  <si>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</si>
  <si>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</si>
  <si>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</si>
  <si>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</si>
  <si>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</si>
  <si>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</si>
  <si>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</si>
  <si>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</si>
  <si>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</si>
  <si>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</si>
  <si>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</si>
  <si>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</si>
  <si>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</si>
  <si>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</si>
  <si>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</si>
  <si>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</si>
  <si>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</si>
  <si>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</si>
  <si>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</si>
  <si>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</si>
  <si>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</si>
  <si>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</si>
  <si>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</si>
  <si>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</si>
  <si>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</si>
  <si>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</si>
  <si>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</si>
  <si>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</si>
  <si>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</si>
  <si>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</si>
  <si>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</si>
  <si>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</si>
  <si>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</si>
  <si>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</si>
  <si>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</si>
  <si>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</si>
  <si>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</si>
  <si>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</si>
  <si>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</si>
  <si>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</si>
  <si>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</si>
  <si>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</si>
  <si>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</si>
  <si>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</si>
  <si>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</si>
  <si>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</si>
  <si>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</si>
  <si>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</si>
  <si>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</si>
  <si>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</si>
  <si>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</si>
  <si>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</si>
  <si>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</si>
  <si>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</si>
  <si>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</si>
  <si>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</si>
  <si>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</si>
  <si>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</si>
  <si>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</si>
  <si>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</si>
  <si>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</si>
  <si>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</si>
  <si>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</si>
  <si>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</si>
  <si>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</si>
  <si>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</si>
  <si>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</si>
  <si>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</si>
  <si>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</si>
  <si>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</si>
  <si>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</si>
  <si>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</si>
  <si>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</si>
  <si>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</si>
  <si>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</si>
  <si>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</si>
  <si>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</si>
  <si>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</si>
  <si>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</si>
  <si>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</si>
  <si>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</si>
  <si>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</si>
  <si>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</si>
  <si>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</si>
  <si>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</si>
  <si>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</si>
  <si>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</si>
  <si>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</si>
  <si>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</si>
  <si>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</si>
  <si>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</si>
  <si>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</si>
  <si>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</si>
  <si>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</si>
  <si>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</si>
  <si>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</si>
  <si>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</si>
  <si>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</si>
  <si>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</si>
  <si>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</si>
  <si>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</si>
  <si>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</si>
  <si>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</si>
  <si>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</si>
  <si>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</si>
  <si>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</si>
  <si>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</si>
  <si>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</si>
  <si>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</si>
  <si>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</si>
  <si>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</si>
  <si>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</si>
  <si>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</si>
  <si>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</si>
  <si>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</si>
  <si>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</si>
  <si>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</si>
  <si>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</si>
  <si>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</si>
  <si>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</si>
  <si>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</si>
  <si>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</si>
  <si>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</si>
  <si>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</si>
  <si>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</si>
  <si>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</si>
  <si>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</si>
  <si>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</si>
  <si>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</si>
  <si>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</si>
  <si>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</si>
  <si>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</si>
  <si>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</si>
  <si>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</si>
  <si>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</si>
  <si>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</si>
  <si>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</si>
  <si>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</si>
  <si>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</si>
  <si>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</si>
  <si>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</si>
  <si>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</si>
  <si>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</si>
  <si>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</si>
  <si>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</si>
  <si>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</si>
  <si>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</si>
  <si>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</si>
  <si>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</si>
  <si>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</si>
  <si>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</si>
  <si>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</si>
  <si>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</si>
  <si>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</si>
  <si>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</si>
  <si>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</si>
  <si>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</si>
  <si>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</si>
  <si>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</si>
  <si>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</si>
  <si>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</si>
  <si>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</si>
  <si>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</si>
  <si>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</si>
  <si>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</si>
  <si>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</si>
  <si>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</si>
  <si>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</si>
  <si>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</si>
  <si>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</si>
  <si>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</si>
  <si>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</si>
  <si>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</si>
  <si>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</si>
  <si>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</si>
  <si>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</si>
  <si>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</si>
  <si>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</si>
  <si>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</si>
  <si>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</si>
  <si>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</si>
  <si>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</si>
  <si>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</si>
  <si>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</si>
  <si>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</si>
  <si>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</si>
  <si>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</si>
  <si>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</si>
  <si>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</si>
  <si>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</si>
  <si>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</si>
  <si>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</si>
  <si>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</si>
  <si>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</si>
  <si>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</si>
  <si>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</si>
  <si>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</si>
  <si>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</si>
  <si>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</si>
  <si>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</si>
  <si>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</si>
  <si>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</si>
  <si>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</si>
  <si>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</si>
  <si>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</si>
  <si>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</si>
  <si>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</si>
  <si>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</si>
  <si>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</si>
  <si>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</si>
  <si>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</si>
  <si>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</si>
  <si>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</si>
  <si>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</si>
  <si>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</si>
  <si>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</si>
  <si>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</si>
  <si>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</si>
  <si>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</si>
  <si>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</si>
  <si>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</si>
  <si>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</si>
  <si>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</si>
  <si>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</si>
  <si>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</si>
  <si>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</si>
  <si>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</si>
  <si>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</si>
  <si>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</si>
  <si>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</si>
  <si>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</si>
  <si>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</si>
  <si>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</si>
  <si>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</si>
  <si>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</si>
  <si>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</si>
  <si>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</si>
  <si>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</si>
  <si>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</si>
  <si>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</si>
  <si>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</si>
  <si>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</si>
  <si>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</si>
  <si>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</si>
  <si>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</si>
  <si>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</si>
  <si>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</si>
  <si>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</si>
  <si>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</si>
  <si>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</si>
  <si>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</si>
  <si>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</si>
  <si>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</si>
  <si>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</si>
  <si>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</si>
  <si>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</si>
  <si>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</si>
  <si>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</si>
  <si>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</si>
  <si>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</si>
  <si>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</si>
  <si>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</si>
  <si>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</si>
  <si>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</si>
  <si>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</si>
  <si>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</si>
  <si>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</si>
  <si>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</si>
  <si>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</si>
  <si>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</si>
  <si>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</si>
  <si>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</si>
  <si>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</si>
  <si>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</si>
  <si>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</si>
  <si>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</si>
  <si>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</si>
  <si>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</si>
  <si>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</si>
  <si>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</si>
  <si>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</si>
  <si>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</si>
  <si>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</si>
  <si>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</si>
  <si>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</si>
  <si>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</si>
  <si>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</si>
  <si>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</si>
  <si>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</si>
  <si>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</si>
  <si>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</si>
  <si>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</si>
  <si>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</si>
  <si>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</si>
  <si>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</si>
  <si>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</si>
  <si>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</si>
  <si>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</si>
  <si>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</si>
  <si>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</si>
  <si>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</si>
  <si>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</si>
  <si>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</si>
  <si>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</si>
  <si>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</si>
  <si>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</si>
  <si>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</si>
  <si>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</si>
  <si>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</si>
  <si>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</si>
  <si>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</si>
  <si>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</si>
  <si>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</si>
  <si>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</si>
  <si>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</si>
  <si>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</si>
  <si>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</si>
  <si>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</si>
  <si>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</si>
  <si>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</si>
  <si>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</si>
  <si>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</si>
  <si>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</si>
  <si>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</si>
  <si>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</si>
  <si>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</si>
  <si>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</si>
  <si>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</si>
  <si>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</si>
  <si>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</si>
  <si>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</si>
  <si>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</si>
  <si>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</si>
  <si>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</si>
  <si>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</si>
  <si>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</si>
  <si>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</si>
  <si>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</si>
  <si>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</si>
  <si>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</si>
  <si>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</si>
  <si>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</si>
  <si>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</si>
  <si>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</si>
  <si>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</si>
  <si>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</si>
  <si>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</si>
  <si>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</si>
  <si>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</si>
  <si>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</si>
  <si>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</si>
  <si>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</si>
  <si>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</si>
  <si>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</si>
  <si>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</si>
  <si>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</si>
  <si>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</si>
  <si>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</si>
  <si>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</si>
  <si>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</si>
  <si>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</si>
  <si>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</si>
  <si>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</si>
  <si>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</si>
  <si>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</si>
  <si>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</si>
  <si>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</si>
  <si>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</si>
  <si>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</si>
  <si>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</si>
  <si>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</si>
  <si>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</si>
  <si>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</si>
  <si>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</si>
  <si>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</si>
  <si>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</si>
  <si>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</si>
  <si>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</si>
  <si>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</si>
  <si>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</si>
  <si>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</si>
  <si>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</si>
  <si>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</si>
  <si>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</si>
  <si>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</si>
  <si>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</si>
  <si>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</si>
  <si>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</si>
  <si>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</si>
  <si>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</si>
  <si>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</si>
  <si>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</si>
  <si>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</si>
  <si>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</si>
  <si>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</si>
  <si>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</si>
  <si>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</si>
  <si>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</si>
  <si>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</si>
  <si>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</si>
  <si>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</si>
  <si>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</si>
  <si>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</si>
  <si>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</si>
  <si>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</si>
  <si>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</si>
  <si>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</si>
  <si>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</si>
  <si>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</si>
  <si>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</si>
  <si>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</si>
  <si>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</si>
  <si>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</si>
  <si>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</si>
  <si>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</si>
  <si>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</si>
  <si>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</si>
  <si>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</si>
  <si>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</si>
  <si>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</si>
  <si>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</si>
  <si>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</si>
  <si>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</si>
  <si>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</si>
  <si>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</si>
  <si>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</si>
  <si>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</si>
  <si>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</si>
  <si>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</si>
  <si>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</si>
  <si>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</si>
  <si>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</si>
  <si>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</si>
  <si>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</si>
  <si>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</si>
  <si>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</si>
  <si>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</si>
  <si>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</si>
  <si>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</si>
  <si>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</si>
  <si>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</si>
  <si>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</si>
  <si>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</si>
  <si>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</si>
  <si>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</si>
  <si>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</si>
  <si>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</si>
  <si>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</si>
  <si>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</si>
  <si>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</si>
  <si>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</si>
  <si>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</si>
  <si>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</si>
  <si>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</si>
  <si>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</si>
  <si>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</si>
  <si>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</si>
  <si>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</si>
  <si>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</si>
  <si>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</si>
  <si>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</si>
  <si>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</si>
  <si>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</si>
  <si>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</si>
  <si>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</si>
  <si>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</si>
  <si>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</si>
  <si>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</si>
  <si>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</si>
  <si>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</si>
  <si>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</si>
  <si>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</si>
  <si>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</si>
  <si>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</si>
  <si>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</si>
  <si>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</si>
  <si>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</si>
  <si>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</si>
  <si>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</si>
  <si>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</si>
  <si>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</si>
  <si>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</si>
  <si>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</si>
  <si>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</si>
  <si>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</si>
  <si>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</si>
  <si>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</si>
  <si>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</si>
  <si>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</si>
  <si>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</si>
  <si>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</si>
  <si>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</si>
  <si>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</si>
  <si>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</si>
  <si>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</si>
  <si>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</si>
  <si>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</si>
  <si>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</si>
  <si>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</si>
  <si>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</si>
  <si>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</si>
  <si>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</si>
  <si>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</si>
  <si>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</si>
  <si>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</si>
  <si>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</si>
  <si>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</si>
  <si>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</si>
  <si>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</si>
  <si>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</si>
  <si>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</si>
  <si>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</si>
  <si>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</si>
  <si>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</si>
  <si>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</si>
  <si>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</si>
  <si>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</si>
  <si>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</si>
  <si>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</si>
  <si>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</si>
  <si>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</si>
  <si>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</si>
  <si>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</si>
  <si>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</si>
  <si>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</si>
  <si>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</si>
  <si>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</si>
  <si>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</si>
  <si>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</si>
  <si>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</si>
  <si>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</si>
  <si>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</si>
  <si>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</si>
  <si>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</si>
  <si>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</si>
  <si>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</si>
  <si>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</si>
  <si>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</si>
  <si>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</si>
  <si>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</si>
  <si>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</si>
  <si>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</si>
  <si>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</si>
  <si>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</si>
  <si>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</si>
  <si>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</si>
  <si>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</si>
  <si>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</si>
  <si>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</si>
  <si>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</si>
  <si>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</si>
  <si>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</si>
  <si>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</si>
  <si>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</si>
  <si>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</si>
  <si>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</si>
  <si>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</si>
  <si>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</si>
  <si>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</si>
  <si>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</si>
  <si>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</si>
  <si>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</si>
  <si>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</si>
  <si>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</si>
  <si>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</si>
  <si>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</si>
  <si>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</si>
  <si>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</si>
  <si>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</si>
  <si>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</si>
  <si>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</si>
  <si>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</si>
  <si>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</si>
  <si>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</si>
  <si>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</si>
  <si>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</si>
  <si>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</si>
  <si>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</si>
  <si>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</si>
  <si>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</si>
  <si>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</si>
  <si>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</si>
  <si>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</si>
  <si>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</si>
  <si>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</si>
  <si>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</si>
  <si>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</si>
  <si>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</si>
  <si>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</si>
  <si>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</si>
  <si>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</si>
  <si>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</si>
  <si>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</si>
  <si>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</si>
  <si>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</si>
  <si>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</si>
  <si>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</si>
  <si>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</si>
  <si>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</si>
  <si>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</si>
  <si>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</si>
  <si>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</si>
  <si>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</si>
  <si>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</si>
  <si>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</si>
  <si>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</si>
  <si>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</si>
  <si>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</si>
  <si>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</si>
  <si>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</si>
  <si>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</si>
  <si>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</si>
  <si>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</si>
  <si>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</si>
  <si>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</si>
  <si>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</si>
  <si>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</si>
  <si>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</si>
  <si>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</si>
  <si>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</si>
  <si>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</si>
  <si>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</si>
  <si>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</si>
  <si>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</si>
  <si>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</si>
  <si>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</si>
  <si>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</si>
  <si>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</si>
  <si>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</si>
  <si>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</si>
  <si>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</si>
  <si>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</si>
  <si>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</si>
  <si>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</si>
  <si>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</si>
  <si>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</si>
  <si>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</si>
  <si>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</si>
  <si>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</si>
  <si>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</si>
  <si>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</si>
  <si>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</si>
  <si>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</si>
  <si>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</si>
  <si>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</si>
  <si>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</si>
  <si>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</si>
  <si>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</si>
  <si>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</si>
  <si>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</si>
  <si>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</si>
  <si>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</si>
  <si>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</si>
  <si>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</si>
  <si>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</si>
  <si>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</si>
  <si>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</si>
  <si>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</si>
  <si>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</si>
  <si>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</si>
  <si>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</si>
  <si>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</si>
  <si>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</si>
  <si>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</si>
  <si>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</si>
  <si>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</si>
  <si>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</si>
  <si>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</si>
  <si>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</si>
  <si>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</si>
  <si>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</si>
  <si>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</si>
  <si>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</si>
  <si>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</si>
  <si>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</si>
  <si>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</si>
  <si>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</si>
  <si>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</si>
  <si>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</si>
  <si>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</si>
  <si>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</si>
  <si>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</si>
  <si>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</si>
  <si>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</si>
  <si>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</si>
  <si>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</si>
  <si>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</si>
  <si>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</si>
  <si>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</si>
  <si>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</si>
  <si>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</si>
  <si>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</si>
  <si>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</si>
  <si>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</si>
  <si>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</si>
  <si>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</si>
  <si>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</si>
  <si>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</si>
  <si>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</si>
  <si>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</si>
  <si>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</si>
  <si>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</si>
  <si>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</si>
  <si>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</si>
  <si>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</si>
  <si>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</si>
  <si>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</si>
  <si>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</si>
  <si>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</si>
  <si>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</si>
  <si>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</si>
  <si>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</si>
  <si>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</si>
  <si>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</si>
  <si>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</si>
  <si>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</si>
  <si>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</si>
  <si>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</si>
  <si>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</si>
  <si>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</si>
  <si>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</si>
  <si>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</si>
  <si>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</si>
  <si>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</si>
  <si>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</si>
  <si>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</si>
  <si>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</si>
  <si>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</si>
  <si>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</si>
  <si>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</si>
  <si>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</si>
  <si>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</si>
  <si>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</si>
  <si>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</si>
  <si>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</si>
  <si>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</si>
  <si>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</si>
  <si>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</si>
  <si>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</si>
  <si>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</si>
  <si>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</si>
  <si>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</si>
  <si>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</si>
  <si>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</si>
  <si>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</si>
  <si>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</si>
  <si>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</si>
  <si>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</si>
  <si>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</si>
  <si>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</si>
  <si>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</si>
  <si>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</si>
  <si>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</si>
  <si>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</si>
  <si>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</si>
  <si>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</si>
  <si>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</si>
  <si>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</si>
  <si>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</si>
  <si>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</si>
  <si>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</si>
  <si>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</si>
  <si>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</si>
  <si>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</si>
  <si>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</si>
  <si>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</si>
  <si>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</si>
  <si>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</si>
  <si>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</si>
  <si>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</si>
  <si>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</si>
  <si>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</si>
  <si>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</si>
  <si>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</si>
  <si>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</si>
  <si>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</si>
  <si>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</si>
  <si>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</si>
  <si>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</si>
  <si>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</si>
  <si>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</si>
  <si>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</si>
  <si>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</si>
  <si>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</si>
  <si>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</si>
  <si>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</si>
  <si>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</si>
  <si>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</si>
  <si>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</si>
  <si>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</si>
  <si>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</si>
  <si>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</si>
  <si>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</si>
  <si>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</si>
  <si>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</si>
  <si>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</si>
  <si>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</si>
  <si>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</si>
  <si>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</si>
  <si>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</si>
  <si>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</si>
  <si>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</si>
  <si>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</si>
  <si>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</si>
  <si>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</si>
  <si>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</si>
  <si>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</si>
  <si>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</si>
  <si>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</si>
  <si>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</si>
  <si>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</si>
  <si>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</si>
  <si>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</si>
  <si>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</si>
  <si>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</si>
  <si>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</si>
  <si>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</si>
  <si>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</si>
  <si>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</si>
  <si>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</si>
  <si>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</si>
  <si>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</si>
  <si>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</si>
  <si>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</si>
  <si>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</si>
  <si>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</si>
  <si>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</si>
  <si>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</si>
  <si>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</si>
  <si>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</si>
  <si>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</si>
  <si>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</si>
  <si>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</si>
  <si>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</si>
  <si>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</si>
  <si>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</si>
  <si>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</si>
  <si>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</si>
  <si>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</si>
  <si>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</si>
  <si>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</si>
  <si>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</si>
  <si>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</si>
  <si>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</si>
  <si>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</si>
  <si>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</si>
  <si>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</si>
  <si>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</si>
  <si>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</si>
  <si>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</si>
  <si>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</si>
  <si>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</si>
  <si>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</si>
  <si>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</si>
  <si>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</si>
  <si>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</si>
  <si>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</si>
  <si>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</si>
  <si>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</si>
  <si>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</si>
  <si>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</si>
  <si>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</si>
  <si>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</si>
  <si>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</si>
  <si>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</si>
  <si>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</si>
  <si>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</si>
  <si>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</si>
  <si>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</si>
  <si>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</si>
  <si>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</si>
  <si>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</si>
  <si>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</si>
  <si>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</si>
  <si>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</si>
  <si>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</si>
  <si>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</si>
  <si>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</si>
  <si>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</si>
  <si>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</si>
  <si>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</si>
  <si>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</si>
  <si>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</si>
  <si>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</si>
  <si>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</si>
  <si>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</si>
  <si>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</si>
  <si>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</si>
  <si>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</si>
  <si>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</si>
  <si>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</si>
  <si>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</si>
  <si>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</si>
  <si>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</si>
  <si>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</si>
  <si>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</si>
  <si>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</si>
  <si>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</si>
  <si>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</si>
  <si>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</si>
  <si>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</si>
  <si>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</si>
  <si>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</si>
  <si>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</si>
  <si>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</si>
  <si>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</si>
  <si>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</si>
  <si>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</si>
  <si>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</si>
  <si>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</si>
  <si>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</si>
  <si>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</si>
  <si>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</si>
  <si>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</si>
  <si>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</si>
  <si>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</si>
  <si>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</si>
  <si>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</si>
  <si>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</si>
  <si>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</si>
  <si>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</si>
  <si>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</si>
  <si>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</si>
  <si>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</si>
  <si>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</si>
  <si>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</si>
  <si>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</si>
  <si>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</si>
  <si>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</si>
  <si>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</si>
  <si>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</si>
  <si>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</si>
  <si>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</si>
  <si>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</si>
  <si>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</si>
  <si>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</si>
  <si>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</si>
  <si>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</si>
  <si>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</si>
  <si>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</si>
  <si>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</si>
  <si>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</si>
  <si>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</si>
  <si>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</si>
  <si>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</si>
  <si>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</si>
  <si>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</si>
  <si>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</si>
  <si>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</si>
  <si>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</si>
  <si>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</si>
  <si>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</si>
  <si>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</si>
  <si>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</si>
  <si>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</si>
  <si>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</si>
  <si>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</si>
  <si>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</si>
  <si>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</si>
  <si>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</si>
  <si>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</si>
  <si>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</si>
  <si>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</si>
  <si>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</si>
  <si>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</si>
  <si>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</si>
  <si>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</si>
  <si>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</si>
  <si>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</si>
  <si>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</si>
  <si>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</si>
  <si>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</si>
  <si>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</si>
  <si>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</si>
  <si>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</si>
  <si>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</si>
  <si>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</si>
  <si>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</si>
  <si>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</si>
  <si>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</si>
  <si>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</si>
  <si>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</si>
  <si>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</si>
  <si>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</si>
  <si>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</si>
  <si>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</si>
  <si>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</si>
  <si>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</si>
  <si>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</si>
  <si>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</si>
  <si>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</si>
  <si>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</si>
  <si>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</si>
  <si>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</si>
  <si>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</si>
  <si>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</si>
  <si>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</si>
  <si>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</si>
  <si>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</si>
  <si>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</si>
  <si>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</si>
  <si>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</si>
  <si>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</si>
  <si>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</si>
  <si>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</si>
  <si>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</si>
  <si>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</si>
  <si>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</si>
  <si>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</si>
  <si>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</si>
  <si>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</si>
  <si>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</si>
  <si>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</si>
  <si>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</si>
  <si>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</si>
  <si>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</si>
  <si>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</si>
  <si>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</si>
  <si>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</si>
  <si>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</si>
  <si>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</si>
  <si>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</si>
  <si>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</si>
  <si>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</si>
  <si>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</si>
  <si>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</si>
  <si>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</si>
  <si>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</si>
  <si>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</si>
  <si>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</si>
  <si>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</si>
  <si>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</si>
  <si>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</si>
  <si>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</si>
  <si>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</si>
  <si>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</si>
  <si>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</si>
  <si>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</si>
  <si>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</si>
  <si>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</si>
  <si>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</si>
  <si>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</si>
  <si>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</si>
  <si>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</si>
  <si>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</si>
  <si>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</si>
  <si>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</si>
  <si>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</si>
  <si>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</si>
  <si>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</si>
  <si>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</si>
  <si>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</si>
  <si>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</si>
  <si>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</si>
  <si>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</si>
  <si>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</si>
  <si>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</si>
  <si>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</si>
  <si>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</si>
  <si>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</si>
  <si>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</si>
  <si>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</si>
  <si>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</si>
  <si>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</si>
  <si>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</si>
  <si>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</si>
  <si>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</si>
  <si>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</si>
  <si>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</si>
  <si>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</si>
  <si>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</si>
  <si>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</si>
  <si>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</si>
  <si>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</si>
  <si>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</si>
  <si>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</si>
  <si>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</si>
  <si>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</si>
  <si>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</si>
  <si>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</si>
  <si>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</si>
  <si>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</si>
  <si>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</si>
  <si>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</si>
  <si>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</si>
  <si>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</si>
  <si>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</si>
  <si>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</si>
  <si>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</si>
  <si>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</si>
  <si>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</si>
  <si>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</si>
  <si>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</si>
  <si>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</si>
  <si>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</si>
  <si>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</si>
  <si>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</si>
  <si>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</si>
  <si>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</si>
  <si>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</si>
  <si>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</si>
  <si>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</si>
  <si>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</si>
  <si>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</si>
  <si>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</si>
  <si>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</si>
  <si>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</si>
  <si>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</si>
  <si>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</si>
  <si>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</si>
  <si>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</si>
  <si>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</si>
  <si>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</si>
  <si>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</si>
  <si>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</si>
  <si>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</si>
  <si>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</si>
  <si>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</si>
  <si>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</si>
  <si>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</si>
  <si>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</si>
  <si>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</si>
  <si>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</si>
  <si>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</si>
  <si>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</si>
  <si>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</si>
  <si>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</si>
  <si>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</si>
  <si>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</si>
  <si>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</si>
  <si>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</si>
  <si>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</si>
  <si>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</si>
  <si>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</si>
  <si>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</si>
  <si>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</si>
  <si>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</si>
  <si>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</si>
  <si>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</si>
  <si>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</si>
  <si>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</si>
  <si>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</si>
  <si>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</si>
  <si>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</si>
  <si>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</si>
  <si>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</si>
  <si>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</si>
  <si>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</si>
  <si>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</si>
  <si>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</si>
  <si>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</si>
  <si>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</si>
  <si>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</si>
  <si>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</si>
  <si>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</si>
  <si>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</si>
  <si>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</si>
  <si>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</si>
  <si>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</si>
  <si>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</si>
  <si>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</si>
  <si>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</si>
  <si>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</si>
  <si>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</si>
  <si>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</si>
  <si>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</si>
  <si>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</si>
  <si>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</si>
  <si>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</si>
  <si>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</si>
  <si>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</si>
  <si>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</si>
  <si>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</si>
  <si>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</si>
  <si>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</si>
  <si>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</si>
  <si>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</si>
  <si>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</si>
  <si>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</si>
  <si>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</si>
  <si>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</si>
  <si>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</si>
  <si>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</si>
  <si>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</si>
  <si>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</si>
  <si>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</si>
  <si>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</si>
  <si>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</si>
  <si>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</si>
  <si>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</si>
  <si>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</si>
  <si>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</si>
  <si>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</si>
  <si>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</si>
  <si>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</si>
  <si>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</si>
  <si>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</si>
  <si>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</si>
  <si>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</si>
  <si>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</si>
  <si>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</si>
  <si>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</si>
  <si>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</si>
  <si>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</si>
  <si>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</si>
  <si>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</si>
  <si>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</si>
  <si>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</si>
  <si>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</si>
  <si>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</si>
  <si>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</si>
  <si>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</si>
  <si>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</si>
  <si>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</si>
  <si>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</si>
  <si>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</si>
  <si>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</si>
  <si>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</si>
  <si>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</si>
  <si>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</si>
  <si>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</si>
  <si>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</si>
  <si>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</si>
  <si>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</si>
  <si>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</si>
  <si>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</si>
  <si>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</si>
  <si>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</si>
  <si>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</si>
  <si>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</si>
  <si>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</si>
  <si>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</si>
  <si>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</si>
  <si>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</si>
  <si>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</si>
  <si>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</si>
  <si>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</si>
  <si>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</si>
  <si>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</si>
  <si>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</si>
  <si>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</si>
  <si>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</si>
  <si>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</si>
  <si>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</si>
  <si>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</si>
  <si>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</si>
  <si>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</si>
  <si>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</si>
  <si>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</si>
  <si>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</si>
  <si>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</si>
  <si>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</si>
  <si>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</si>
  <si>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</si>
  <si>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</si>
  <si>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</si>
  <si>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</si>
  <si>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</si>
  <si>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</si>
  <si>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</si>
  <si>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</si>
  <si>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</si>
  <si>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</si>
  <si>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</si>
  <si>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</si>
  <si>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</si>
  <si>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</si>
  <si>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</si>
  <si>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</si>
  <si>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</si>
  <si>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</si>
  <si>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</si>
  <si>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</si>
  <si>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</si>
  <si>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</si>
  <si>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</si>
  <si>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</si>
  <si>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</si>
  <si>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</si>
  <si>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</si>
  <si>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</si>
  <si>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</si>
  <si>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</si>
  <si>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</si>
  <si>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</si>
  <si>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</si>
  <si>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</si>
  <si>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</si>
  <si>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</si>
  <si>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</si>
  <si>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</si>
  <si>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</si>
  <si>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</si>
  <si>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</si>
  <si>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</si>
  <si>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</si>
  <si>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</si>
  <si>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</si>
  <si>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</si>
  <si>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</si>
  <si>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</si>
  <si>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</si>
  <si>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</si>
  <si>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</si>
  <si>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</si>
  <si>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</si>
  <si>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</si>
  <si>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</si>
  <si>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</si>
  <si>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</si>
  <si>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</si>
  <si>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</si>
  <si>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</si>
  <si>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</si>
  <si>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</si>
  <si>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</si>
  <si>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</si>
  <si>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</si>
  <si>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</si>
  <si>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</si>
  <si>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</si>
  <si>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</si>
  <si>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</si>
  <si>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</si>
  <si>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</si>
  <si>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</si>
  <si>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</si>
  <si>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</si>
  <si>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</si>
  <si>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</si>
  <si>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</si>
  <si>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</si>
  <si>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</si>
  <si>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</si>
  <si>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</si>
  <si>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</si>
  <si>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</si>
  <si>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</si>
  <si>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</si>
  <si>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</si>
  <si>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</si>
  <si>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</si>
  <si>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</si>
  <si>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</si>
  <si>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</si>
  <si>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</si>
  <si>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</si>
  <si>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</si>
  <si>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</si>
  <si>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</si>
  <si>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</si>
  <si>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</si>
  <si>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</si>
  <si>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</si>
  <si>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</si>
  <si>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</si>
  <si>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</si>
  <si>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</si>
  <si>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</si>
  <si>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</si>
  <si>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</si>
  <si>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</si>
  <si>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</si>
  <si>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</si>
  <si>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</si>
  <si>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</si>
  <si>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</si>
  <si>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</si>
  <si>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</si>
  <si>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</si>
  <si>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</si>
  <si>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</si>
  <si>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</si>
  <si>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</si>
  <si>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</si>
  <si>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</si>
  <si>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</si>
  <si>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</si>
  <si>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</si>
  <si>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</si>
  <si>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</si>
  <si>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</si>
  <si>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</si>
  <si>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</si>
  <si>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</si>
  <si>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</si>
  <si>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</si>
  <si>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</si>
  <si>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</si>
  <si>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</si>
  <si>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</si>
  <si>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</si>
  <si>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</si>
  <si>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</si>
  <si>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</si>
  <si>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</si>
  <si>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</si>
  <si>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</si>
  <si>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</si>
  <si>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</si>
  <si>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</si>
  <si>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</si>
  <si>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</si>
  <si>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</si>
  <si>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</si>
  <si>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</si>
  <si>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</si>
  <si>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</si>
  <si>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</si>
  <si>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</si>
  <si>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</si>
  <si>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</si>
  <si>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</si>
  <si>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</si>
  <si>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</si>
  <si>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</si>
  <si>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</si>
  <si>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</si>
  <si>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</si>
  <si>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</si>
  <si>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</si>
  <si>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</si>
  <si>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</si>
  <si>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</si>
  <si>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</si>
  <si>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</si>
  <si>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</si>
  <si>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</si>
  <si>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</si>
  <si>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</si>
  <si>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</si>
  <si>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</si>
  <si>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</si>
  <si>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</si>
  <si>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</si>
  <si>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</si>
  <si>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</si>
  <si>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</si>
  <si>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</si>
  <si>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</si>
  <si>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</si>
  <si>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</si>
  <si>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</si>
  <si>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</si>
  <si>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</si>
  <si>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</si>
  <si>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</si>
  <si>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</si>
  <si>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</si>
  <si>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</si>
  <si>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</si>
  <si>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</si>
  <si>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</si>
  <si>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</si>
  <si>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</si>
  <si>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</si>
  <si>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</si>
  <si>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</si>
  <si>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</si>
  <si>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</si>
  <si>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</si>
  <si>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</si>
  <si>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</si>
  <si>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</si>
  <si>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</si>
  <si>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</si>
  <si>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</si>
  <si>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</si>
  <si>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</si>
  <si>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</si>
  <si>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</si>
  <si>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</si>
  <si>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</si>
  <si>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</si>
  <si>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</si>
  <si>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</si>
  <si>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</si>
  <si>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</si>
  <si>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</si>
  <si>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</si>
  <si>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</si>
  <si>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</si>
  <si>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</si>
  <si>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</si>
  <si>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</si>
  <si>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</si>
  <si>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</si>
  <si>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</si>
  <si>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</si>
  <si>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</si>
  <si>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</si>
  <si>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</si>
  <si>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</si>
  <si>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</si>
  <si>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</si>
  <si>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</si>
  <si>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</si>
  <si>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</si>
  <si>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</si>
  <si>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</si>
  <si>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</si>
  <si>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</si>
  <si>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</si>
  <si>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</si>
  <si>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</si>
  <si>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</si>
  <si>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</si>
  <si>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</si>
  <si>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</si>
  <si>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</si>
  <si>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</si>
  <si>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</si>
  <si>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</si>
  <si>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</si>
  <si>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</si>
  <si>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</si>
  <si>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</si>
  <si>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</si>
  <si>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</si>
  <si>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</si>
  <si>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</si>
  <si>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</si>
  <si>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</si>
  <si>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</si>
  <si>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</si>
  <si>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</si>
  <si>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</si>
  <si>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</si>
  <si>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</si>
  <si>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</si>
  <si>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</si>
  <si>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</si>
  <si>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</si>
  <si>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</si>
  <si>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</si>
  <si>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</si>
  <si>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</si>
  <si>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</si>
  <si>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</si>
  <si>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</si>
  <si>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</si>
  <si>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</si>
  <si>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</si>
  <si>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</si>
  <si>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</si>
  <si>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</si>
  <si>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</si>
  <si>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</si>
  <si>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</si>
  <si>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</si>
  <si>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</si>
  <si>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</si>
  <si>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</si>
  <si>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</si>
  <si>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</si>
  <si>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</si>
  <si>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</si>
  <si>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</si>
  <si>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</si>
  <si>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</si>
  <si>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</si>
  <si>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</si>
  <si>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</si>
  <si>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</si>
  <si>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</si>
  <si>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</si>
  <si>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</si>
  <si>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</si>
  <si>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</si>
  <si>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</si>
  <si>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</si>
  <si>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</si>
  <si>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</si>
  <si>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</si>
  <si>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</si>
  <si>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</si>
  <si>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</si>
  <si>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</si>
  <si>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</si>
  <si>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</si>
  <si>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</si>
  <si>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</si>
  <si>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</si>
  <si>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</si>
  <si>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</si>
  <si>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</si>
  <si>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</si>
  <si>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</si>
  <si>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</si>
  <si>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</si>
  <si>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</si>
  <si>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</si>
  <si>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</si>
  <si>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</si>
  <si>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</si>
  <si>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</si>
  <si>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</si>
  <si>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</si>
  <si>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</si>
  <si>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</si>
  <si>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</si>
  <si>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</si>
  <si>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</si>
  <si>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</si>
  <si>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</si>
  <si>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</si>
  <si>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</si>
  <si>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</si>
  <si>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</si>
  <si>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</si>
  <si>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</si>
  <si>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</si>
  <si>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</si>
  <si>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</si>
  <si>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</si>
  <si>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</si>
  <si>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</si>
  <si>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</si>
  <si>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</si>
  <si>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</si>
  <si>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</si>
  <si>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</si>
  <si>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</si>
  <si>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</si>
  <si>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</si>
  <si>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</si>
  <si>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</si>
  <si>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</si>
  <si>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</si>
  <si>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</si>
  <si>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</si>
  <si>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</si>
  <si>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</si>
  <si>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</si>
  <si>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</si>
  <si>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</si>
  <si>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</si>
  <si>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</si>
  <si>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</si>
  <si>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</si>
  <si>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</si>
  <si>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</si>
  <si>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</si>
  <si>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</si>
  <si>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</si>
  <si>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</si>
  <si>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</si>
  <si>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</si>
  <si>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</si>
  <si>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</si>
  <si>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</si>
  <si>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</si>
  <si>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</si>
  <si>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</si>
  <si>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</si>
  <si>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</si>
  <si>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</si>
  <si>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</si>
  <si>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</si>
  <si>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</si>
  <si>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</si>
  <si>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</si>
  <si>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</si>
  <si>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</si>
  <si>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</si>
  <si>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</si>
  <si>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</si>
  <si>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</si>
  <si>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</si>
  <si>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</si>
  <si>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</si>
  <si>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</si>
  <si>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</si>
  <si>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</si>
  <si>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</si>
  <si>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</si>
  <si>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</si>
  <si>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</si>
  <si>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</si>
  <si>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</si>
  <si>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</si>
  <si>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</si>
  <si>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</si>
  <si>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</si>
  <si>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</si>
  <si>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</si>
  <si>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</si>
  <si>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</si>
  <si>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</si>
  <si>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</si>
  <si>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</si>
  <si>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</si>
  <si>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</si>
  <si>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</si>
  <si>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</si>
  <si>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</si>
  <si>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</si>
  <si>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</si>
  <si>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</si>
  <si>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</si>
  <si>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</si>
  <si>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</si>
  <si>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</si>
  <si>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</si>
  <si>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</si>
  <si>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</si>
  <si>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</si>
  <si>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</si>
  <si>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</si>
  <si>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</si>
  <si>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</si>
  <si>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</si>
  <si>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</si>
  <si>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</si>
  <si>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</si>
  <si>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</si>
  <si>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</si>
  <si>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</si>
  <si>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</si>
  <si>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</si>
  <si>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</si>
  <si>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</si>
  <si>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</si>
  <si>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</si>
  <si>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</si>
  <si>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</si>
  <si>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</si>
  <si>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</si>
  <si>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</si>
  <si>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</si>
  <si>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</si>
  <si>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</si>
  <si>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</si>
  <si>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</si>
  <si>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</si>
  <si>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</si>
  <si>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</si>
  <si>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</si>
  <si>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</si>
  <si>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</si>
  <si>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</si>
  <si>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</si>
  <si>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</si>
  <si>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</si>
  <si>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</si>
  <si>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</si>
  <si>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</si>
  <si>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</si>
  <si>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</si>
  <si>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</si>
  <si>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</si>
  <si>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</si>
  <si>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</si>
  <si>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</si>
  <si>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</si>
  <si>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</si>
  <si>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</si>
  <si>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</si>
  <si>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</si>
  <si>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</si>
  <si>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</si>
  <si>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</si>
  <si>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</si>
  <si>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</si>
  <si>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</si>
  <si>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</si>
  <si>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</si>
  <si>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</si>
  <si>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</si>
  <si>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</si>
  <si>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</si>
  <si>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</si>
  <si>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</si>
  <si>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</si>
  <si>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</si>
  <si>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</si>
  <si>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</si>
  <si>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</si>
  <si>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</si>
  <si>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</si>
  <si>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</si>
  <si>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</si>
  <si>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</si>
  <si>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</si>
  <si>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</si>
  <si>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</si>
  <si>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</si>
  <si>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</si>
  <si>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</si>
  <si>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</si>
  <si>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</si>
  <si>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</si>
  <si>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</si>
  <si>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</si>
  <si>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</si>
  <si>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</si>
  <si>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</si>
  <si>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</si>
  <si>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</si>
  <si>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</si>
  <si>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</si>
  <si>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</si>
  <si>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</si>
  <si>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</si>
  <si>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</si>
  <si>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</si>
  <si>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</si>
  <si>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</si>
  <si>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</si>
  <si>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</si>
  <si>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</si>
  <si>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</si>
  <si>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</si>
  <si>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</si>
  <si>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</si>
  <si>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</si>
  <si>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</si>
  <si>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</si>
  <si>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</si>
  <si>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</si>
  <si>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</si>
  <si>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</si>
  <si>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</si>
  <si>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</si>
  <si>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</si>
  <si>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</si>
  <si>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</si>
  <si>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</si>
  <si>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</si>
  <si>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</si>
  <si>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</si>
  <si>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</si>
  <si>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</si>
  <si>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</si>
  <si>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</si>
  <si>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</si>
  <si>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</si>
  <si>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</si>
  <si>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</si>
  <si>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</si>
  <si>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</si>
  <si>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</si>
  <si>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</si>
  <si>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</si>
  <si>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</si>
  <si>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</si>
  <si>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</si>
  <si>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</si>
  <si>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</si>
  <si>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</si>
  <si>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</si>
  <si>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</si>
  <si>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</si>
  <si>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</si>
  <si>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</si>
  <si>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</si>
  <si>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</si>
  <si>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</si>
  <si>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</si>
  <si>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</si>
  <si>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</si>
  <si>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</si>
  <si>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</si>
  <si>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</si>
  <si>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</si>
  <si>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</si>
  <si>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</si>
  <si>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</si>
  <si>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</si>
  <si>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</si>
  <si>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</si>
  <si>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</si>
  <si>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</si>
  <si>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</si>
  <si>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</si>
  <si>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</si>
  <si>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</si>
  <si>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</si>
  <si>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</si>
  <si>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</si>
  <si>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</si>
  <si>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</si>
  <si>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</si>
  <si>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</si>
  <si>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</si>
  <si>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</si>
  <si>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</si>
  <si>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</si>
  <si>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</si>
  <si>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</si>
  <si>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</si>
  <si>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</si>
  <si>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</si>
  <si>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</si>
  <si>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</si>
  <si>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</si>
  <si>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</si>
  <si>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</si>
  <si>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</si>
  <si>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</si>
  <si>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</si>
  <si>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</si>
  <si>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</si>
  <si>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</si>
  <si>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</si>
  <si>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</si>
  <si>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</si>
  <si>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</si>
  <si>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</si>
  <si>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</si>
  <si>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</si>
  <si>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</si>
  <si>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</si>
  <si>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</si>
  <si>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</si>
  <si>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</si>
  <si>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</si>
  <si>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</si>
  <si>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</si>
  <si>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</si>
  <si>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</si>
  <si>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</si>
  <si>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</si>
  <si>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</si>
  <si>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</si>
  <si>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</si>
  <si>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</si>
  <si>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</si>
  <si>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</si>
  <si>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</si>
  <si>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</si>
  <si>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</si>
  <si>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</si>
  <si>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</si>
  <si>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</si>
  <si>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</si>
  <si>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</si>
  <si>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</si>
  <si>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</si>
  <si>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</si>
  <si>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</si>
  <si>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</si>
  <si>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</si>
  <si>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</si>
  <si>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</si>
  <si>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</si>
  <si>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</si>
  <si>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</si>
  <si>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</si>
  <si>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</si>
  <si>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</si>
  <si>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</si>
  <si>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</si>
  <si>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</si>
  <si>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</si>
  <si>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</si>
  <si>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</si>
  <si>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</si>
  <si>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</si>
  <si>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</si>
  <si>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</si>
  <si>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</si>
  <si>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</si>
  <si>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</si>
  <si>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</si>
  <si>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</si>
  <si>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</si>
  <si>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</si>
  <si>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</si>
  <si>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</si>
  <si>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</si>
  <si>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</si>
  <si>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</si>
  <si>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</si>
  <si>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</si>
  <si>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</si>
  <si>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</si>
  <si>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</si>
  <si>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</si>
  <si>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</si>
  <si>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</si>
  <si>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</si>
  <si>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</si>
  <si>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</si>
  <si>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</si>
  <si>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</si>
  <si>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</si>
  <si>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</si>
  <si>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</si>
  <si>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</si>
  <si>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</si>
  <si>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</si>
  <si>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</si>
  <si>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</si>
  <si>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</si>
  <si>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</si>
  <si>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</si>
  <si>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</si>
  <si>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</si>
  <si>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</si>
  <si>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</si>
  <si>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</si>
  <si>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</si>
  <si>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</si>
  <si>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</si>
  <si>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</si>
  <si>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</si>
  <si>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</si>
  <si>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</si>
  <si>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</si>
  <si>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</si>
  <si>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</si>
  <si>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</si>
  <si>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</si>
  <si>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</si>
  <si>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</si>
  <si>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</si>
  <si>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</si>
  <si>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</si>
  <si>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</si>
  <si>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</si>
  <si>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</si>
  <si>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</si>
  <si>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</si>
  <si>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</si>
  <si>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</si>
  <si>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</si>
  <si>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</si>
  <si>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</si>
  <si>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</si>
  <si>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</si>
  <si>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</si>
  <si>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</si>
  <si>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</si>
  <si>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</si>
  <si>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</si>
  <si>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</si>
  <si>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</si>
  <si>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</si>
  <si>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</si>
  <si>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</si>
  <si>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</si>
  <si>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</si>
  <si>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</si>
  <si>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</si>
  <si>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</si>
  <si>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</si>
  <si>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</si>
  <si>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</si>
  <si>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</si>
  <si>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</si>
  <si>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</si>
  <si>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</si>
  <si>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</si>
  <si>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</si>
  <si>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</si>
  <si>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</si>
  <si>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</si>
  <si>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</si>
  <si>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</si>
  <si>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</si>
  <si>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</si>
  <si>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</si>
  <si>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</si>
  <si>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</si>
  <si>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</si>
  <si>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</si>
  <si>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</si>
  <si>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</si>
  <si>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</si>
  <si>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</si>
  <si>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</si>
  <si>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</si>
  <si>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</si>
  <si>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</si>
  <si>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</si>
  <si>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</si>
  <si>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</si>
  <si>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</si>
  <si>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</si>
  <si>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</si>
  <si>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</si>
  <si>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</si>
  <si>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</si>
  <si>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</si>
  <si>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</si>
  <si>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</si>
  <si>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</si>
  <si>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</si>
  <si>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</si>
  <si>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</si>
  <si>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</si>
  <si>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</si>
  <si>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</si>
  <si>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</si>
  <si>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</si>
  <si>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</si>
  <si>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</si>
  <si>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</si>
  <si>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</si>
  <si>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</si>
  <si>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</si>
  <si>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</si>
  <si>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</si>
  <si>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</si>
  <si>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</si>
  <si>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</si>
  <si>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</si>
  <si>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</si>
  <si>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</si>
  <si>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</si>
  <si>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</si>
  <si>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</si>
  <si>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</si>
  <si>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</si>
  <si>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</si>
  <si>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</si>
  <si>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</si>
  <si>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</si>
  <si>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</si>
  <si>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</si>
  <si>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</si>
  <si>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</si>
  <si>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</si>
  <si>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</si>
  <si>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</si>
  <si>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</si>
  <si>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</si>
  <si>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</si>
  <si>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</si>
  <si>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</si>
  <si>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</si>
  <si>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</si>
  <si>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</si>
  <si>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</si>
  <si>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</si>
  <si>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</si>
  <si>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</si>
  <si>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</si>
  <si>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</si>
  <si>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</si>
  <si>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</si>
  <si>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</si>
  <si>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</si>
  <si>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</si>
  <si>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</si>
  <si>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</si>
  <si>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</si>
  <si>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</si>
  <si>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</si>
  <si>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</si>
  <si>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</si>
  <si>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</si>
  <si>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</si>
  <si>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</si>
  <si>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</si>
  <si>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</si>
  <si>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</si>
  <si>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</si>
  <si>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</si>
  <si>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</si>
  <si>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</si>
  <si>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</si>
  <si>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</si>
  <si>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</si>
  <si>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</si>
  <si>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</si>
  <si>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</si>
  <si>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</si>
  <si>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</si>
  <si>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</si>
  <si>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</si>
  <si>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</si>
  <si>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</si>
  <si>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</si>
  <si>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</si>
  <si>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</si>
  <si>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</si>
  <si>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</si>
  <si>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</si>
  <si>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</si>
  <si>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</si>
  <si>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</si>
  <si>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</si>
  <si>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</si>
  <si>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</si>
  <si>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</si>
  <si>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</si>
  <si>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</si>
  <si>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</si>
  <si>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</si>
  <si>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</si>
  <si>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</si>
  <si>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</si>
  <si>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</si>
  <si>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</si>
  <si>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</si>
  <si>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</si>
  <si>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</si>
  <si>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</si>
  <si>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</si>
  <si>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</si>
  <si>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</si>
  <si>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</si>
  <si>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</si>
  <si>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</si>
  <si>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</si>
  <si>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</si>
  <si>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</si>
  <si>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</si>
  <si>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</si>
  <si>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</si>
  <si>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</si>
  <si>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</si>
  <si>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</si>
  <si>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</si>
  <si>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</si>
  <si>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</si>
  <si>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</si>
  <si>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</si>
  <si>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</si>
  <si>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</si>
  <si>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</si>
  <si>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</si>
  <si>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</si>
  <si>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</si>
  <si>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</si>
  <si>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</si>
  <si>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</si>
  <si>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</si>
  <si>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</si>
  <si>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</si>
  <si>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</si>
  <si>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</si>
  <si>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</si>
  <si>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</si>
  <si>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</si>
  <si>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</si>
  <si>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</si>
  <si>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</si>
  <si>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</si>
  <si>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</si>
  <si>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</si>
  <si>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</si>
  <si>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</si>
  <si>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</si>
  <si>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</si>
  <si>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</si>
  <si>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</si>
  <si>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</si>
  <si>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</si>
  <si>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</si>
  <si>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</si>
  <si>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</si>
  <si>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</si>
  <si>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</si>
  <si>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</si>
  <si>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</si>
  <si>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</si>
  <si>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</si>
  <si>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</si>
  <si>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</si>
  <si>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</si>
  <si>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</si>
  <si>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</si>
  <si>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</si>
  <si>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</si>
  <si>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</si>
  <si>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</si>
  <si>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</si>
  <si>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</si>
  <si>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</si>
  <si>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</si>
  <si>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</si>
  <si>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</si>
  <si>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</si>
  <si>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</si>
  <si>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</si>
  <si>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</si>
  <si>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</si>
  <si>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</si>
  <si>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</si>
  <si>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</si>
  <si>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</si>
  <si>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</si>
  <si>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</si>
  <si>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</si>
  <si>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</si>
  <si>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</si>
  <si>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</si>
  <si>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</si>
  <si>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</si>
  <si>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</si>
  <si>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</si>
  <si>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</si>
  <si>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</si>
  <si>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</si>
  <si>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</si>
  <si>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</si>
  <si>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</si>
  <si>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</si>
  <si>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</si>
  <si>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</si>
  <si>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</si>
  <si>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</si>
  <si>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</si>
  <si>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</si>
  <si>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</si>
  <si>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</si>
  <si>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</si>
  <si>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</si>
  <si>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</si>
  <si>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</si>
  <si>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</si>
  <si>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</si>
  <si>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</si>
  <si>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</si>
  <si>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</si>
  <si>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</si>
  <si>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</si>
  <si>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</si>
  <si>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</si>
  <si>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</si>
  <si>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</si>
  <si>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</si>
  <si>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</si>
  <si>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</si>
  <si>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</si>
  <si>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</si>
  <si>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</si>
  <si>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</si>
  <si>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</si>
  <si>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</si>
  <si>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</si>
  <si>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</si>
  <si>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</si>
  <si>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</si>
  <si>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</si>
  <si>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</si>
  <si>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</si>
  <si>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</si>
  <si>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</si>
  <si>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</si>
  <si>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</si>
  <si>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</si>
  <si>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</si>
  <si>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</si>
  <si>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</si>
  <si>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</si>
  <si>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</si>
  <si>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</si>
  <si>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</si>
  <si>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</si>
  <si>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</si>
  <si>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</si>
  <si>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</si>
  <si>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</si>
  <si>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</si>
  <si>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</si>
  <si>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</si>
  <si>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</si>
  <si>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</si>
  <si>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</si>
  <si>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</si>
  <si>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</si>
  <si>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</si>
  <si>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</si>
  <si>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</si>
  <si>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</si>
  <si>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</si>
  <si>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</si>
  <si>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</si>
  <si>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</si>
  <si>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</si>
  <si>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</si>
  <si>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</si>
  <si>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</si>
  <si>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</si>
  <si>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</si>
  <si>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</si>
  <si>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</si>
  <si>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</si>
  <si>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</si>
  <si>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</si>
  <si>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</si>
  <si>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</si>
  <si>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</si>
  <si>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</si>
  <si>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</si>
  <si>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</si>
  <si>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</si>
  <si>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</si>
  <si>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</si>
  <si>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</si>
  <si>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</si>
  <si>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</si>
  <si>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</si>
  <si>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</si>
  <si>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</si>
  <si>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</si>
  <si>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</si>
  <si>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</si>
  <si>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</si>
  <si>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</si>
  <si>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</si>
  <si>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</si>
  <si>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</si>
  <si>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</si>
  <si>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</si>
  <si>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</si>
  <si>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</si>
  <si>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</si>
  <si>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</si>
  <si>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</si>
  <si>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</si>
  <si>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</si>
  <si>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</si>
  <si>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</si>
  <si>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</si>
  <si>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</si>
  <si>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</si>
  <si>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</si>
  <si>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</si>
  <si>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</si>
  <si>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</si>
  <si>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</si>
  <si>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</si>
  <si>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</si>
  <si>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</si>
  <si>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</si>
  <si>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</si>
  <si>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</si>
  <si>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</si>
  <si>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</si>
  <si>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</si>
  <si>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</si>
  <si>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</si>
  <si>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</si>
  <si>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</si>
  <si>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</si>
  <si>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</si>
  <si>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</si>
  <si>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</si>
  <si>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</si>
  <si>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</si>
  <si>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</si>
  <si>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</si>
  <si>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</si>
  <si>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</si>
  <si>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</si>
  <si>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</si>
  <si>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</si>
  <si>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</si>
  <si>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</si>
  <si>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</si>
  <si>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</si>
  <si>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</si>
  <si>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</si>
  <si>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</si>
  <si>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</si>
  <si>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</si>
  <si>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</si>
  <si>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</si>
  <si>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</si>
  <si>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</si>
  <si>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</si>
  <si>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</si>
  <si>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</si>
  <si>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</si>
  <si>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</si>
  <si>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</si>
  <si>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</si>
  <si>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</si>
  <si>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</si>
  <si>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</si>
  <si>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</si>
  <si>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</si>
  <si>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</si>
  <si>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</si>
  <si>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</si>
  <si>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</si>
  <si>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</si>
  <si>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</si>
  <si>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</si>
  <si>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</si>
  <si>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</si>
  <si>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</si>
  <si>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</si>
  <si>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</si>
  <si>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</si>
  <si>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</si>
  <si>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</si>
  <si>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</si>
  <si>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</si>
  <si>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</si>
  <si>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</si>
  <si>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</si>
  <si>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</si>
  <si>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</si>
  <si>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</si>
  <si>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</si>
  <si>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</si>
  <si>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</si>
  <si>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</si>
  <si>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</si>
  <si>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</si>
  <si>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</si>
  <si>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</si>
  <si>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</si>
  <si>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</si>
  <si>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</si>
  <si>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</si>
  <si>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</si>
  <si>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</si>
  <si>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</si>
  <si>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</si>
  <si>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</si>
  <si>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</si>
  <si>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</si>
  <si>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</si>
  <si>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</si>
  <si>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</si>
  <si>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</si>
  <si>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</si>
  <si>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</si>
  <si>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</si>
  <si>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</si>
  <si>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</si>
  <si>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</si>
  <si>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</si>
  <si>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</si>
  <si>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</si>
  <si>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</si>
  <si>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</si>
  <si>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</si>
  <si>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</si>
  <si>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</si>
  <si>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</si>
  <si>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</si>
  <si>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</si>
  <si>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</si>
  <si>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</si>
  <si>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</si>
  <si>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</si>
  <si>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</si>
  <si>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</si>
  <si>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</si>
  <si>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</si>
  <si>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</si>
  <si>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</si>
  <si>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</si>
  <si>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</si>
  <si>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</si>
  <si>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</si>
  <si>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</si>
  <si>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</si>
  <si>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</si>
  <si>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</si>
  <si>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</si>
  <si>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</si>
  <si>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</si>
  <si>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</si>
  <si>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</si>
  <si>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</si>
  <si>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</si>
  <si>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</si>
  <si>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</si>
  <si>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</si>
  <si>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</si>
  <si>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</si>
  <si>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</si>
  <si>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</si>
  <si>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</si>
  <si>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</si>
  <si>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</si>
  <si>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</si>
  <si>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</si>
  <si>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</si>
  <si>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</si>
  <si>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</si>
  <si>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</si>
  <si>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</si>
  <si>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</si>
  <si>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</si>
  <si>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</si>
  <si>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</si>
  <si>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</si>
  <si>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</si>
  <si>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</si>
  <si>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</si>
  <si>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</si>
  <si>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</si>
  <si>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</si>
  <si>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</si>
  <si>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</si>
  <si>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</si>
  <si>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</si>
  <si>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</si>
  <si>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</si>
  <si>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</si>
  <si>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</si>
  <si>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</si>
  <si>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</si>
  <si>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</si>
  <si>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</si>
  <si>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</si>
  <si>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</si>
  <si>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</si>
  <si>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</si>
  <si>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</si>
  <si>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</si>
  <si>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</si>
  <si>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</si>
  <si>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</si>
  <si>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</si>
  <si>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</si>
  <si>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</si>
  <si>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</si>
  <si>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</si>
  <si>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</si>
  <si>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</si>
  <si>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</si>
  <si>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</si>
  <si>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</si>
  <si>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</si>
  <si>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</si>
  <si>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</si>
  <si>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</si>
  <si>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</si>
  <si>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</si>
  <si>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</si>
  <si>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</si>
  <si>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</si>
  <si>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</si>
  <si>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</si>
  <si>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</si>
  <si>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</si>
  <si>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</si>
  <si>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</si>
  <si>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</si>
  <si>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</si>
  <si>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</si>
  <si>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</si>
  <si>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</si>
  <si>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</si>
  <si>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</si>
  <si>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</si>
  <si>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</si>
  <si>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</si>
  <si>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</si>
  <si>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</si>
  <si>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</si>
  <si>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</si>
  <si>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</si>
  <si>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</si>
  <si>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</si>
  <si>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</si>
  <si>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</si>
  <si>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</si>
  <si>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</si>
  <si>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</si>
  <si>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</si>
  <si>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</si>
  <si>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</si>
  <si>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</si>
  <si>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</si>
  <si>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</si>
  <si>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</si>
  <si>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</si>
  <si>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</si>
  <si>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</si>
  <si>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</si>
  <si>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</si>
  <si>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</si>
  <si>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</si>
  <si>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</si>
  <si>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</si>
  <si>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</si>
  <si>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</si>
  <si>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</si>
  <si>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</si>
  <si>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</si>
  <si>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</si>
  <si>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</si>
  <si>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</si>
  <si>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</si>
  <si>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</si>
  <si>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</si>
  <si>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</si>
  <si>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</si>
  <si>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</si>
  <si>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</si>
  <si>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</si>
  <si>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</si>
  <si>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</si>
  <si>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</si>
  <si>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</si>
  <si>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</si>
  <si>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</si>
  <si>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</si>
  <si>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</si>
  <si>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</si>
  <si>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</si>
  <si>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</si>
  <si>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</si>
  <si>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</si>
  <si>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</si>
  <si>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</si>
  <si>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</si>
  <si>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</si>
  <si>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</si>
  <si>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</si>
  <si>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</si>
  <si>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</si>
  <si>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</si>
  <si>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</si>
  <si>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</si>
  <si>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</si>
  <si>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</si>
  <si>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</si>
  <si>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</si>
  <si>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</si>
  <si>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</si>
  <si>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</si>
  <si>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</si>
  <si>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</si>
  <si>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</si>
  <si>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</si>
  <si>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</si>
  <si>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</si>
  <si>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</si>
  <si>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</si>
  <si>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</si>
  <si>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</si>
  <si>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</si>
  <si>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</si>
  <si>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</si>
  <si>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</si>
  <si>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</si>
  <si>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</si>
  <si>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</si>
  <si>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</si>
  <si>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</si>
  <si>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</si>
  <si>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</si>
  <si>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</si>
  <si>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</si>
  <si>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</si>
  <si>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</si>
  <si>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</si>
  <si>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</si>
  <si>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</si>
  <si>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</si>
  <si>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</si>
  <si>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</si>
  <si>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</si>
  <si>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</si>
  <si>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</si>
  <si>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</si>
  <si>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</si>
  <si>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</si>
  <si>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</si>
  <si>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</si>
  <si>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</si>
  <si>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</si>
  <si>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</si>
  <si>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</si>
  <si>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</si>
  <si>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</si>
  <si>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</si>
  <si>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</si>
  <si>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</si>
  <si>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</si>
  <si>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</si>
  <si>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</si>
  <si>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</si>
  <si>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</si>
  <si>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</si>
  <si>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</si>
  <si>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</si>
  <si>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</si>
  <si>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</si>
  <si>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</si>
  <si>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</si>
  <si>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</si>
  <si>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</si>
  <si>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</si>
  <si>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</si>
  <si>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</si>
  <si>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</si>
  <si>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</si>
  <si>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</si>
  <si>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</si>
  <si>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</si>
  <si>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</si>
  <si>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</si>
  <si>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</si>
  <si>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</si>
  <si>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</si>
  <si>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</si>
  <si>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</si>
  <si>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</si>
  <si>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</si>
  <si>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</si>
  <si>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</si>
  <si>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</si>
  <si>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</si>
  <si>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</si>
  <si>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</si>
  <si>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</si>
  <si>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</si>
  <si>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</si>
  <si>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</si>
  <si>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</si>
  <si>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</si>
  <si>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</si>
  <si>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</si>
  <si>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</si>
  <si>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</si>
  <si>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</si>
  <si>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</si>
  <si>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</si>
  <si>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</si>
  <si>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</si>
  <si>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</si>
  <si>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</si>
  <si>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</si>
  <si>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</si>
  <si>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</si>
  <si>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</si>
  <si>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</si>
  <si>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</si>
  <si>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</si>
  <si>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</si>
  <si>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</si>
  <si>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</si>
  <si>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</si>
  <si>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</si>
  <si>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</si>
  <si>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</si>
  <si>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</si>
  <si>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</si>
  <si>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</si>
  <si>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</si>
  <si>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</si>
  <si>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</si>
  <si>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</si>
  <si>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</si>
  <si>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</si>
  <si>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</si>
  <si>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</si>
  <si>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</si>
  <si>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</si>
  <si>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</si>
  <si>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</si>
  <si>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</si>
  <si>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</si>
  <si>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</si>
  <si>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</si>
  <si>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</si>
  <si>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</si>
  <si>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</si>
  <si>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</si>
  <si>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</si>
  <si>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</si>
  <si>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</si>
  <si>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</si>
  <si>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</si>
  <si>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</si>
  <si>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</si>
  <si>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</si>
  <si>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</si>
  <si>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</si>
  <si>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</si>
  <si>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</si>
  <si>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</si>
  <si>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</si>
  <si>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</si>
  <si>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</si>
  <si>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</si>
  <si>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</si>
  <si>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</si>
  <si>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</si>
  <si>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</si>
  <si>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</si>
  <si>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</si>
  <si>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</si>
  <si>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</si>
  <si>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</si>
  <si>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</si>
  <si>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</si>
  <si>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</si>
  <si>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</si>
  <si>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</si>
  <si>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</si>
  <si>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</si>
  <si>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</si>
  <si>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</si>
  <si>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</si>
  <si>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</si>
  <si>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</si>
  <si>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</si>
  <si>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</si>
  <si>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</si>
  <si>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</si>
  <si>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</si>
  <si>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</si>
  <si>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</si>
  <si>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</si>
  <si>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</si>
  <si>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</si>
  <si>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</si>
  <si>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</si>
  <si>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</si>
  <si>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</si>
  <si>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</si>
  <si>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</si>
  <si>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</si>
  <si>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</si>
  <si>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</si>
  <si>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</si>
  <si>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</si>
  <si>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</si>
  <si>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</si>
  <si>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</si>
  <si>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</si>
  <si>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</si>
  <si>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</si>
  <si>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</si>
  <si>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</si>
  <si>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</si>
  <si>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</si>
  <si>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</si>
  <si>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</si>
  <si>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</si>
  <si>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</si>
  <si>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</si>
  <si>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</si>
  <si>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</si>
  <si>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</si>
  <si>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</si>
  <si>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</si>
  <si>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</si>
  <si>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</si>
  <si>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</si>
  <si>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</si>
  <si>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</si>
  <si>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</si>
  <si>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</si>
  <si>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</si>
  <si>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</si>
  <si>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</si>
  <si>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</si>
  <si>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</si>
  <si>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</si>
  <si>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</si>
  <si>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</si>
  <si>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</si>
  <si>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</si>
  <si>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</si>
  <si>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</si>
  <si>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</si>
  <si>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</si>
  <si>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</si>
  <si>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</si>
  <si>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</si>
  <si>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</si>
  <si>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</si>
  <si>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</si>
  <si>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</si>
  <si>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</si>
  <si>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</si>
  <si>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</si>
  <si>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</si>
  <si>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</si>
  <si>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</si>
  <si>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</si>
  <si>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</si>
  <si>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</si>
  <si>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</si>
  <si>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</si>
  <si>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</si>
  <si>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</si>
  <si>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</si>
  <si>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</si>
  <si>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</si>
  <si>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</si>
  <si>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</si>
  <si>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</si>
  <si>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</si>
  <si>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</si>
  <si>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</si>
  <si>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</si>
  <si>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</si>
  <si>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</si>
  <si>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</si>
  <si>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</si>
  <si>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</si>
  <si>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</si>
  <si>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</si>
  <si>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</si>
  <si>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</si>
  <si>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</si>
  <si>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</si>
  <si>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</si>
  <si>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</si>
  <si>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</si>
  <si>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</si>
  <si>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</si>
  <si>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</si>
  <si>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</si>
  <si>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</si>
  <si>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</si>
  <si>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</si>
  <si>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</si>
  <si>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</si>
  <si>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</si>
  <si>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</si>
  <si>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</si>
  <si>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</si>
  <si>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</si>
  <si>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</si>
  <si>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</si>
  <si>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</si>
  <si>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</si>
  <si>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</si>
  <si>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</si>
  <si>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</si>
  <si>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</si>
  <si>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</si>
  <si>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</si>
  <si>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</si>
  <si>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</si>
  <si>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</si>
  <si>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</si>
  <si>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</si>
  <si>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</si>
  <si>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</si>
  <si>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</si>
  <si>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</si>
  <si>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</si>
  <si>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</si>
  <si>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</si>
  <si>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</si>
  <si>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</si>
  <si>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</si>
  <si>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</si>
  <si>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</si>
  <si>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</si>
  <si>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</si>
  <si>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</si>
  <si>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</si>
  <si>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</si>
  <si>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</si>
  <si>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</si>
  <si>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</si>
  <si>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</si>
  <si>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</si>
  <si>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</si>
  <si>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</si>
  <si>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</si>
  <si>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</si>
  <si>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</si>
  <si>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</si>
  <si>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</si>
  <si>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</si>
  <si>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</si>
  <si>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</si>
  <si>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</si>
  <si>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</si>
  <si>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</si>
  <si>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</si>
  <si>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</si>
  <si>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</si>
  <si>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</si>
  <si>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</si>
  <si>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</si>
  <si>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</si>
  <si>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</si>
  <si>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</si>
  <si>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</si>
  <si>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</si>
  <si>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</si>
  <si>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</si>
  <si>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</si>
  <si>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</si>
  <si>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</si>
  <si>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</si>
  <si>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</si>
  <si>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</si>
  <si>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</si>
  <si>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</si>
  <si>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</si>
  <si>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</si>
  <si>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</si>
  <si>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</si>
  <si>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</si>
  <si>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</si>
  <si>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</si>
  <si>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</si>
  <si>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</si>
  <si>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</si>
  <si>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</si>
  <si>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</si>
  <si>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</si>
  <si>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</si>
  <si>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</si>
  <si>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</si>
  <si>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</si>
  <si>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</si>
  <si>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</si>
  <si>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</si>
  <si>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</si>
  <si>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</si>
  <si>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</si>
  <si>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</si>
  <si>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</si>
  <si>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</si>
  <si>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</si>
  <si>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</si>
  <si>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</si>
  <si>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</si>
  <si>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</si>
  <si>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</si>
  <si>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</si>
  <si>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</si>
  <si>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</si>
  <si>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</si>
  <si>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</si>
  <si>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</si>
  <si>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</si>
  <si>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</si>
  <si>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</si>
  <si>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</si>
  <si>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</si>
  <si>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</si>
  <si>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</si>
  <si>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</si>
  <si>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</si>
  <si>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</si>
  <si>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</si>
  <si>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</si>
  <si>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</si>
  <si>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</si>
  <si>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</si>
  <si>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</si>
  <si>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</si>
  <si>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</si>
  <si>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</si>
  <si>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</si>
  <si>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</si>
  <si>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</si>
  <si>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</si>
  <si>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</si>
  <si>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</si>
  <si>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</si>
  <si>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</si>
  <si>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</si>
  <si>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</si>
  <si>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</si>
  <si>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</si>
  <si>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</si>
  <si>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</si>
  <si>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</si>
  <si>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</si>
  <si>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</si>
  <si>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</si>
  <si>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</si>
  <si>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</si>
  <si>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</si>
  <si>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</si>
  <si>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</si>
  <si>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</si>
  <si>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</si>
  <si>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</si>
  <si>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</si>
  <si>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</si>
  <si>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</si>
  <si>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</si>
  <si>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</si>
  <si>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</si>
  <si>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</si>
  <si>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</si>
  <si>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</si>
  <si>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</si>
  <si>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</si>
  <si>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</si>
  <si>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</si>
  <si>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</si>
  <si>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</si>
  <si>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</si>
  <si>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</si>
  <si>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</si>
  <si>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</si>
  <si>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</si>
  <si>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</si>
  <si>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</si>
  <si>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</si>
  <si>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</si>
  <si>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</si>
  <si>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</si>
  <si>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</si>
  <si>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</si>
  <si>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</si>
  <si>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</si>
  <si>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</si>
  <si>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</si>
  <si>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</si>
  <si>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</si>
  <si>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</si>
  <si>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</si>
  <si>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</si>
  <si>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</si>
  <si>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</si>
  <si>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</si>
  <si>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</si>
  <si>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</si>
  <si>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</si>
  <si>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</si>
  <si>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</si>
  <si>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</si>
  <si>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</si>
  <si>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</si>
  <si>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</si>
  <si>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</si>
  <si>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</si>
  <si>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</si>
  <si>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</si>
  <si>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</si>
  <si>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</si>
  <si>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</si>
  <si>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</si>
  <si>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</si>
  <si>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</si>
  <si>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</si>
  <si>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</si>
  <si>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</si>
  <si>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</si>
  <si>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</si>
  <si>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</si>
  <si>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</si>
  <si>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</si>
  <si>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</si>
  <si>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</si>
  <si>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</si>
  <si>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</si>
  <si>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</si>
  <si>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</si>
  <si>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</si>
  <si>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</si>
  <si>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</si>
  <si>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</si>
  <si>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</si>
  <si>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</si>
  <si>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</si>
  <si>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</si>
  <si>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</si>
  <si>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</si>
  <si>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</si>
  <si>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</si>
  <si>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</si>
  <si>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</si>
  <si>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</si>
  <si>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</si>
  <si>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</si>
  <si>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</si>
  <si>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</si>
  <si>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</si>
  <si>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</si>
  <si>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</si>
  <si>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</si>
  <si>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</si>
  <si>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</si>
  <si>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</si>
  <si>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</si>
  <si>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</si>
  <si>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</si>
  <si>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</si>
  <si>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</si>
  <si>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</si>
  <si>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</si>
  <si>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</si>
  <si>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</si>
  <si>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</si>
  <si>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</si>
  <si>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</si>
  <si>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</si>
  <si>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</si>
  <si>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</si>
  <si>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</si>
  <si>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</si>
  <si>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</si>
  <si>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</si>
  <si>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</si>
  <si>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</si>
  <si>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</si>
  <si>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</si>
  <si>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</si>
  <si>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</si>
  <si>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</si>
  <si>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</si>
  <si>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</si>
  <si>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</si>
  <si>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</si>
  <si>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</si>
  <si>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</si>
  <si>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</si>
  <si>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</si>
  <si>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</si>
  <si>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</si>
  <si>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</si>
  <si>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</si>
  <si>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</si>
  <si>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</si>
  <si>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</si>
  <si>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</si>
  <si>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</si>
  <si>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</si>
  <si>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</si>
  <si>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</si>
  <si>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</si>
  <si>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</si>
  <si>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</si>
  <si>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</si>
  <si>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</si>
  <si>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</si>
  <si>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</si>
  <si>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</si>
  <si>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</si>
  <si>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</si>
  <si>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</si>
  <si>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</si>
  <si>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</si>
  <si>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</si>
  <si>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</si>
  <si>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</si>
  <si>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</si>
  <si>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</si>
  <si>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</si>
  <si>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</si>
  <si>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</si>
  <si>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</si>
  <si>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</si>
  <si>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</si>
  <si>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</si>
  <si>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</si>
  <si>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</si>
  <si>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</si>
  <si>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</si>
  <si>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</si>
  <si>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</si>
  <si>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</si>
  <si>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</si>
  <si>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</si>
  <si>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</si>
  <si>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</si>
  <si>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</si>
  <si>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</si>
  <si>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</si>
  <si>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</si>
  <si>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</si>
  <si>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</si>
  <si>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</si>
  <si>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</si>
  <si>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</si>
  <si>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</si>
  <si>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</si>
  <si>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</si>
  <si>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</si>
  <si>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</si>
  <si>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</si>
  <si>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</si>
  <si>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</si>
  <si>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</si>
  <si>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</si>
  <si>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</si>
  <si>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</si>
  <si>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</si>
  <si>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</si>
  <si>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</si>
  <si>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</si>
  <si>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</si>
  <si>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</si>
  <si>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</si>
  <si>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</si>
  <si>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</si>
  <si>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</si>
  <si>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</si>
  <si>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</si>
  <si>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</si>
  <si>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</si>
  <si>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</si>
  <si>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</si>
  <si>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</si>
  <si>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</si>
  <si>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</si>
  <si>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</si>
  <si>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</si>
  <si>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</si>
  <si>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</si>
  <si>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</si>
  <si>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</si>
  <si>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</si>
  <si>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</si>
  <si>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</si>
  <si>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</si>
  <si>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</si>
  <si>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</si>
  <si>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</si>
  <si>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</si>
  <si>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</si>
  <si>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</si>
  <si>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</si>
  <si>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</si>
  <si>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</si>
  <si>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</si>
  <si>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</si>
  <si>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</si>
  <si>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</si>
  <si>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</si>
  <si>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</si>
  <si>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</si>
  <si>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</si>
  <si>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</si>
  <si>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</si>
  <si>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</si>
  <si>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</si>
  <si>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</si>
  <si>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</si>
  <si>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</si>
  <si>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</si>
  <si>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</si>
  <si>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</si>
  <si>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</si>
  <si>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</si>
  <si>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</si>
  <si>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</si>
  <si>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</si>
  <si>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</si>
  <si>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</si>
  <si>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</si>
  <si>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</si>
  <si>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</si>
  <si>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</si>
  <si>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</si>
  <si>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</si>
  <si>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</si>
  <si>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</si>
  <si>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</si>
  <si>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</si>
  <si>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</si>
  <si>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</si>
  <si>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</si>
  <si>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</si>
  <si>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</si>
  <si>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</si>
  <si>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</si>
  <si>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</si>
  <si>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</si>
  <si>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</si>
  <si>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</si>
  <si>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</si>
  <si>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</si>
  <si>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</si>
  <si>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</si>
  <si>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</si>
  <si>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</si>
  <si>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</si>
  <si>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</si>
  <si>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</si>
  <si>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</si>
  <si>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</si>
  <si>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</si>
  <si>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</si>
  <si>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</si>
  <si>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</si>
  <si>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</si>
  <si>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</si>
  <si>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</si>
  <si>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</si>
  <si>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</si>
  <si>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</si>
  <si>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</si>
  <si>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</si>
  <si>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</si>
  <si>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</si>
  <si>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</si>
  <si>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</si>
  <si>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</si>
  <si>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</si>
  <si>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</si>
  <si>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</si>
  <si>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</si>
  <si>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</si>
  <si>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</si>
  <si>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</si>
  <si>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</si>
  <si>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</si>
  <si>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</si>
  <si>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</si>
  <si>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</si>
  <si>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</si>
  <si>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</si>
  <si>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</si>
  <si>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</si>
  <si>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</si>
  <si>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</si>
  <si>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</si>
  <si>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</si>
  <si>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</si>
  <si>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</si>
  <si>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</si>
  <si>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</si>
  <si>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</si>
  <si>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</si>
  <si>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</si>
  <si>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</si>
  <si>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</si>
  <si>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</si>
  <si>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</si>
  <si>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</si>
  <si>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</si>
  <si>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</si>
  <si>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</si>
  <si>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</si>
  <si>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</si>
  <si>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</si>
  <si>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</si>
  <si>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</si>
  <si>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</si>
  <si>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</si>
  <si>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</si>
  <si>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</si>
  <si>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</si>
  <si>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</si>
  <si>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</si>
  <si>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</si>
  <si>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</si>
  <si>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</si>
  <si>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</si>
  <si>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</si>
  <si>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</si>
  <si>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</si>
  <si>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</si>
  <si>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</si>
  <si>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</si>
  <si>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</si>
  <si>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</si>
  <si>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</si>
  <si>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</si>
  <si>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</si>
  <si>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</si>
  <si>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</si>
  <si>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</si>
  <si>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</si>
  <si>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</si>
  <si>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</si>
  <si>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</si>
  <si>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</si>
  <si>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</si>
  <si>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</si>
  <si>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</si>
  <si>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</si>
  <si>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</si>
  <si>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</si>
  <si>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</si>
  <si>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</si>
  <si>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</si>
  <si>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</si>
  <si>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</si>
  <si>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</si>
  <si>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</si>
  <si>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</si>
  <si>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</si>
  <si>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</si>
  <si>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</si>
  <si>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</si>
  <si>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</si>
  <si>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</si>
  <si>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</si>
  <si>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</si>
  <si>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</si>
  <si>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</si>
  <si>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</si>
  <si>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</si>
  <si>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</si>
  <si>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</si>
  <si>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</si>
  <si>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</si>
  <si>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</si>
  <si>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</si>
  <si>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</si>
  <si>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</si>
  <si>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</si>
  <si>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</si>
  <si>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</si>
  <si>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</si>
  <si>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</si>
  <si>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</si>
  <si>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</si>
  <si>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</si>
  <si>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</si>
  <si>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</si>
  <si>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</si>
  <si>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</si>
  <si>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</si>
  <si>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</si>
  <si>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</si>
  <si>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</si>
  <si>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</si>
  <si>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</si>
  <si>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</si>
  <si>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</si>
  <si>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</si>
  <si>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</si>
  <si>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</si>
  <si>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</si>
  <si>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</si>
  <si>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</si>
  <si>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</si>
  <si>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</si>
  <si>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</si>
  <si>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</si>
  <si>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</si>
  <si>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</si>
  <si>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</si>
  <si>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</si>
  <si>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</si>
  <si>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</si>
  <si>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</si>
  <si>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</si>
  <si>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</si>
  <si>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</si>
  <si>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</si>
  <si>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</si>
  <si>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</si>
  <si>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</si>
  <si>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</si>
  <si>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</si>
  <si>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</si>
  <si>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</si>
  <si>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</si>
  <si>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</si>
  <si>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</si>
  <si>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</si>
  <si>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</si>
  <si>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</si>
  <si>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</si>
  <si>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</si>
  <si>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</si>
  <si>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</si>
  <si>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</si>
  <si>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</si>
  <si>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</si>
  <si>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</si>
  <si>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</si>
  <si>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</si>
  <si>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</si>
  <si>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</si>
  <si>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</si>
  <si>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</si>
  <si>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</si>
  <si>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</si>
  <si>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</si>
  <si>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</si>
  <si>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</si>
  <si>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</si>
  <si>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</si>
  <si>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</si>
  <si>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</si>
  <si>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</si>
  <si>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</si>
  <si>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</si>
  <si>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</si>
  <si>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</si>
  <si>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</si>
  <si>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</si>
  <si>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</si>
  <si>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</si>
  <si>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</si>
  <si>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</si>
  <si>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</si>
  <si>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</si>
  <si>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</si>
  <si>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</si>
  <si>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</si>
  <si>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</si>
  <si>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</si>
  <si>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</si>
  <si>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</si>
  <si>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</si>
  <si>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</si>
  <si>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</si>
  <si>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</si>
  <si>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</si>
  <si>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</si>
  <si>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</si>
  <si>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</si>
  <si>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</si>
  <si>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</si>
  <si>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</si>
  <si>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</si>
  <si>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</si>
  <si>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</si>
  <si>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</si>
  <si>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</si>
  <si>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</si>
  <si>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</si>
  <si>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</si>
  <si>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</si>
  <si>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</si>
  <si>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</si>
  <si>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</si>
  <si>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</si>
  <si>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</si>
  <si>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</si>
  <si>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</si>
  <si>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</si>
  <si>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</si>
  <si>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</si>
  <si>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</si>
  <si>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</si>
  <si>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</si>
  <si>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</si>
  <si>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</si>
  <si>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</si>
  <si>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</si>
  <si>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</si>
  <si>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</si>
  <si>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</si>
  <si>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</si>
  <si>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</si>
  <si>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</si>
  <si>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</si>
  <si>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</si>
  <si>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</si>
  <si>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</si>
  <si>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</si>
  <si>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</si>
  <si>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</si>
  <si>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</si>
  <si>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</si>
  <si>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</si>
  <si>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</si>
  <si>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</si>
  <si>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</si>
  <si>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</si>
  <si>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</si>
  <si>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</si>
  <si>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</si>
  <si>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</si>
  <si>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</si>
  <si>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</si>
  <si>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</si>
  <si>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</si>
  <si>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</si>
  <si>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</si>
  <si>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</si>
  <si>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</si>
  <si>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</si>
  <si>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</si>
  <si>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</si>
  <si>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</si>
  <si>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</si>
  <si>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</si>
  <si>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</si>
  <si>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</si>
  <si>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</si>
  <si>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</si>
  <si>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</si>
  <si>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</si>
  <si>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</si>
  <si>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</si>
  <si>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</si>
  <si>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</si>
  <si>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</si>
  <si>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</si>
  <si>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</si>
  <si>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</si>
  <si>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</si>
  <si>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</si>
  <si>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</si>
  <si>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</si>
  <si>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</si>
  <si>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</si>
  <si>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</si>
  <si>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</si>
  <si>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</si>
  <si>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</si>
  <si>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</si>
  <si>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</si>
  <si>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</si>
  <si>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</si>
  <si>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</si>
  <si>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</si>
  <si>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</si>
  <si>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</si>
  <si>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</si>
  <si>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</si>
  <si>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</si>
  <si>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</si>
  <si>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</si>
  <si>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</si>
  <si>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</si>
  <si>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</si>
  <si>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</si>
  <si>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</si>
  <si>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</si>
  <si>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</si>
  <si>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</si>
  <si>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</si>
  <si>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</si>
  <si>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</si>
  <si>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</si>
  <si>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</si>
  <si>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</si>
  <si>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</si>
  <si>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</si>
  <si>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</si>
  <si>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</si>
  <si>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</si>
  <si>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</si>
  <si>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</si>
  <si>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</si>
  <si>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</si>
  <si>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</si>
  <si>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</si>
  <si>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</si>
  <si>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</si>
  <si>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</si>
  <si>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</si>
  <si>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</si>
  <si>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</si>
  <si>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</si>
  <si>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</si>
  <si>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</si>
  <si>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</si>
  <si>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</si>
  <si>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</si>
  <si>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</si>
  <si>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</si>
  <si>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</si>
  <si>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</si>
  <si>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</si>
  <si>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</si>
  <si>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</si>
  <si>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</si>
  <si>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</si>
  <si>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</si>
  <si>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</si>
  <si>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</si>
  <si>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</si>
  <si>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</si>
  <si>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</si>
  <si>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</si>
  <si>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</si>
  <si>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</si>
  <si>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</si>
  <si>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</si>
  <si>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</si>
  <si>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</si>
  <si>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</si>
  <si>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</si>
  <si>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</si>
  <si>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</si>
  <si>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</si>
  <si>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</si>
  <si>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</si>
  <si>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</si>
  <si>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</si>
  <si>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</si>
  <si>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</si>
  <si>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</si>
  <si>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</si>
  <si>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</si>
  <si>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</si>
  <si>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</si>
  <si>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</si>
  <si>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</si>
  <si>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</si>
  <si>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</si>
  <si>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</si>
  <si>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</si>
  <si>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</si>
  <si>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</si>
  <si>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</si>
  <si>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</si>
  <si>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</si>
  <si>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</si>
  <si>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</si>
  <si>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</si>
  <si>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</si>
  <si>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</si>
  <si>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</si>
  <si>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</si>
  <si>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</si>
  <si>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</si>
  <si>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</si>
  <si>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</si>
  <si>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</si>
  <si>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</si>
  <si>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</si>
  <si>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</si>
  <si>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</si>
  <si>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</si>
  <si>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</si>
  <si>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</si>
  <si>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</si>
  <si>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</si>
  <si>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</si>
  <si>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</si>
  <si>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</si>
  <si>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</si>
  <si>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</si>
  <si>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</si>
  <si>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</si>
  <si>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</si>
  <si>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</si>
  <si>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</si>
  <si>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</si>
  <si>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</si>
  <si>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</si>
  <si>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</si>
  <si>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</si>
  <si>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</si>
  <si>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</si>
  <si>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</si>
  <si>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</si>
  <si>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</si>
  <si>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</si>
  <si>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</si>
  <si>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</si>
  <si>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</si>
  <si>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</si>
  <si>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</si>
  <si>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</si>
  <si>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</si>
  <si>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</si>
  <si>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</si>
  <si>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</si>
  <si>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</si>
  <si>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</si>
  <si>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</si>
  <si>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</si>
  <si>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</si>
  <si>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</si>
  <si>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</si>
  <si>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</si>
  <si>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</si>
  <si>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</si>
  <si>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</si>
  <si>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</si>
  <si>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</si>
  <si>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</si>
  <si>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</si>
  <si>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</si>
  <si>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</si>
  <si>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</si>
  <si>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</si>
  <si>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</si>
  <si>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</si>
  <si>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</si>
  <si>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</si>
  <si>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</si>
  <si>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</si>
  <si>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</si>
  <si>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</si>
  <si>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</si>
  <si>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</si>
  <si>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</si>
  <si>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</si>
  <si>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</si>
  <si>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</si>
  <si>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</si>
  <si>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</si>
  <si>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</si>
  <si>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</si>
  <si>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</si>
  <si>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</si>
  <si>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</si>
  <si>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</si>
  <si>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</si>
  <si>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</si>
  <si>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</si>
  <si>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</si>
  <si>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</si>
  <si>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</si>
  <si>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</si>
  <si>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</si>
  <si>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</si>
  <si>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</si>
  <si>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</si>
  <si>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</si>
  <si>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</si>
  <si>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</si>
  <si>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</si>
  <si>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</si>
  <si>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</si>
  <si>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</si>
  <si>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</si>
  <si>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</si>
  <si>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</si>
  <si>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</si>
  <si>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</si>
  <si>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</si>
  <si>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</si>
  <si>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</si>
  <si>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</si>
  <si>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</si>
  <si>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</si>
  <si>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</si>
  <si>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</si>
  <si>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</si>
  <si>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</si>
  <si>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</si>
  <si>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</si>
  <si>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</si>
  <si>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</si>
  <si>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</si>
  <si>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</si>
  <si>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</si>
  <si>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</si>
  <si>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</si>
  <si>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</si>
  <si>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</si>
  <si>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</si>
  <si>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</si>
  <si>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</si>
  <si>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</si>
  <si>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</si>
  <si>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</si>
  <si>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</si>
  <si>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</si>
  <si>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</si>
  <si>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</si>
  <si>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</si>
  <si>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</si>
  <si>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</si>
  <si>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</si>
  <si>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</si>
  <si>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</si>
  <si>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</si>
  <si>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</si>
  <si>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</si>
  <si>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</si>
  <si>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</si>
  <si>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</si>
  <si>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</si>
  <si>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</si>
  <si>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</si>
  <si>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</si>
  <si>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</si>
  <si>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</si>
  <si>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</si>
  <si>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</si>
  <si>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</si>
  <si>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</si>
  <si>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</si>
  <si>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</si>
  <si>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</si>
  <si>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</si>
  <si>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</si>
  <si>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</si>
  <si>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</si>
  <si>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</si>
  <si>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</si>
  <si>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</si>
  <si>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</si>
  <si>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</si>
  <si>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</si>
  <si>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</si>
  <si>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</si>
  <si>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</si>
  <si>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</si>
  <si>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</si>
  <si>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</si>
  <si>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</si>
  <si>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</si>
  <si>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</si>
  <si>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</si>
  <si>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</si>
  <si>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</si>
  <si>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</si>
  <si>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</si>
  <si>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</si>
  <si>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</si>
  <si>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</si>
  <si>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</si>
  <si>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</si>
  <si>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</si>
  <si>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</si>
  <si>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</si>
  <si>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</si>
  <si>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</si>
  <si>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</si>
  <si>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</si>
  <si>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</si>
  <si>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</si>
  <si>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</si>
  <si>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</si>
  <si>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</si>
  <si>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</si>
  <si>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</si>
  <si>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</si>
  <si>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</si>
  <si>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</si>
  <si>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</si>
  <si>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</si>
  <si>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</si>
  <si>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</si>
  <si>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</si>
  <si>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</si>
  <si>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</si>
  <si>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</si>
  <si>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</si>
  <si>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</si>
  <si>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</si>
  <si>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</si>
  <si>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</si>
  <si>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</si>
  <si>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</si>
  <si>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</si>
  <si>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</si>
  <si>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</si>
  <si>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</si>
  <si>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</si>
  <si>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</si>
  <si>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</si>
  <si>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</si>
  <si>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</si>
  <si>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</si>
  <si>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</si>
  <si>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</si>
  <si>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</si>
  <si>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</si>
  <si>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</si>
  <si>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</si>
  <si>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</si>
  <si>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</si>
  <si>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</si>
  <si>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</si>
  <si>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</si>
  <si>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</si>
  <si>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</si>
  <si>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</si>
  <si>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</si>
  <si>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</si>
  <si>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</si>
  <si>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</si>
  <si>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</si>
  <si>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</si>
  <si>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</si>
  <si>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</si>
  <si>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</si>
  <si>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</si>
  <si>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</si>
  <si>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</si>
  <si>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</si>
  <si>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</si>
  <si>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</si>
  <si>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</si>
  <si>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</si>
  <si>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</si>
  <si>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</si>
  <si>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</si>
  <si>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</si>
  <si>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</si>
  <si>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</si>
  <si>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</si>
  <si>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</si>
  <si>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</si>
  <si>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</si>
  <si>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</si>
  <si>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</si>
  <si>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</si>
  <si>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</si>
  <si>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</si>
  <si>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</si>
  <si>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</si>
  <si>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</si>
  <si>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</si>
  <si>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</si>
  <si>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</si>
  <si>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</si>
  <si>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</si>
  <si>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</si>
  <si>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</si>
  <si>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</si>
  <si>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</si>
  <si>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</si>
  <si>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</si>
  <si>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</si>
  <si>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</si>
  <si>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</si>
  <si>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</si>
  <si>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</si>
  <si>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</si>
  <si>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</si>
  <si>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</si>
  <si>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</si>
  <si>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</si>
  <si>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</si>
  <si>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</si>
  <si>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</si>
  <si>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</si>
  <si>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</si>
  <si>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</si>
  <si>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</si>
  <si>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</si>
  <si>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</si>
  <si>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</si>
  <si>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</si>
  <si>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</si>
  <si>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</si>
  <si>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</si>
  <si>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</si>
  <si>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</si>
  <si>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</si>
  <si>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</si>
  <si>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</si>
  <si>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</si>
  <si>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</si>
  <si>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</si>
  <si>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</si>
  <si>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</si>
  <si>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</si>
  <si>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</si>
  <si>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</si>
  <si>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</si>
  <si>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</si>
  <si>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</si>
  <si>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</si>
  <si>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</si>
  <si>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</si>
  <si>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</si>
  <si>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</si>
  <si>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</si>
  <si>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</si>
  <si>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</si>
  <si>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</si>
  <si>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</si>
  <si>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</si>
  <si>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</si>
  <si>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</si>
  <si>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</si>
  <si>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</si>
  <si>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</si>
  <si>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</si>
  <si>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</si>
  <si>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</si>
  <si>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</si>
  <si>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</si>
  <si>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</si>
  <si>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</si>
  <si>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</si>
  <si>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</si>
  <si>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</si>
  <si>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</si>
  <si>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</si>
  <si>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</si>
  <si>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</si>
  <si>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</si>
  <si>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</si>
  <si>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</si>
  <si>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</si>
  <si>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</si>
  <si>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</si>
  <si>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</si>
  <si>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</si>
  <si>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</si>
  <si>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</si>
  <si>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</si>
  <si>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</si>
  <si>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</si>
  <si>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</si>
  <si>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</si>
  <si>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</si>
  <si>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</si>
  <si>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</si>
  <si>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</si>
  <si>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</si>
  <si>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</si>
  <si>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</si>
  <si>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</si>
  <si>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</si>
  <si>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</si>
  <si>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</si>
  <si>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</si>
  <si>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</si>
  <si>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</si>
  <si>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</si>
  <si>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</si>
  <si>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</si>
  <si>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</si>
  <si>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</si>
  <si>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</si>
  <si>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</si>
  <si>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</si>
  <si>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</si>
  <si>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</si>
  <si>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</si>
  <si>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</si>
  <si>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</si>
  <si>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</si>
  <si>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</si>
  <si>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</si>
  <si>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</si>
  <si>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</si>
  <si>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</si>
  <si>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</si>
  <si>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</si>
  <si>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</si>
  <si>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</si>
  <si>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</si>
  <si>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</si>
  <si>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</si>
  <si>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</si>
  <si>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</si>
  <si>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</si>
  <si>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</si>
  <si>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</si>
  <si>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</si>
  <si>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</si>
  <si>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</si>
  <si>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</si>
  <si>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</si>
  <si>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</si>
  <si>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</si>
  <si>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</si>
  <si>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</si>
  <si>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</si>
  <si>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</si>
  <si>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</si>
  <si>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</si>
  <si>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</si>
  <si>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</si>
  <si>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</si>
  <si>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</si>
  <si>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</si>
  <si>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</si>
  <si>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</si>
  <si>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</si>
  <si>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</si>
  <si>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</si>
  <si>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</si>
  <si>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</si>
  <si>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</si>
  <si>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</si>
  <si>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</si>
  <si>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</si>
  <si>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</si>
  <si>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</si>
  <si>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</si>
  <si>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</si>
  <si>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</si>
  <si>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</si>
  <si>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</si>
  <si>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</si>
  <si>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</si>
  <si>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</si>
  <si>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</si>
  <si>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</si>
  <si>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</si>
  <si>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</si>
  <si>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</si>
  <si>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</si>
  <si>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</si>
  <si>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</si>
  <si>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</si>
  <si>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</si>
  <si>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</si>
  <si>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</si>
  <si>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</si>
  <si>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</si>
  <si>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</si>
  <si>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</si>
  <si>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</si>
  <si>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</si>
  <si>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</si>
  <si>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</si>
  <si>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</si>
  <si>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</si>
  <si>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</si>
  <si>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</si>
  <si>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</si>
  <si>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</si>
  <si>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</si>
  <si>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</si>
  <si>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</si>
  <si>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</si>
  <si>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</si>
  <si>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</si>
  <si>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</si>
  <si>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</si>
  <si>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</si>
  <si>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</si>
  <si>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</si>
  <si>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</si>
  <si>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</si>
  <si>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</si>
  <si>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</si>
  <si>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</si>
  <si>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</si>
  <si>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</si>
  <si>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</si>
  <si>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</si>
  <si>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</si>
  <si>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</si>
  <si>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</si>
  <si>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</si>
  <si>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</si>
  <si>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</si>
  <si>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</si>
  <si>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</si>
  <si>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</si>
  <si>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</si>
  <si>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</si>
  <si>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</si>
  <si>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</si>
  <si>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</si>
  <si>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</si>
  <si>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</si>
  <si>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</si>
  <si>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</si>
  <si>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</si>
  <si>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</si>
  <si>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</si>
  <si>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</si>
  <si>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</si>
  <si>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</si>
  <si>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</si>
  <si>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</si>
  <si>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</si>
  <si>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</si>
  <si>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</si>
  <si>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</si>
  <si>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</si>
  <si>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</si>
  <si>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</si>
  <si>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</si>
  <si>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</si>
  <si>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</si>
  <si>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</si>
  <si>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</si>
  <si>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</si>
  <si>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</si>
  <si>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</si>
  <si>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</si>
  <si>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</si>
  <si>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</si>
  <si>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</si>
  <si>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</si>
  <si>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</si>
  <si>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</si>
  <si>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</si>
  <si>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</si>
  <si>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</si>
  <si>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</si>
  <si>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</si>
  <si>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</si>
  <si>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</si>
  <si>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</si>
  <si>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</si>
  <si>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</si>
  <si>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</si>
  <si>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</si>
  <si>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</si>
  <si>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</si>
  <si>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</si>
  <si>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</si>
  <si>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</si>
  <si>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</si>
  <si>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</si>
  <si>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</si>
  <si>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</si>
  <si>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</si>
  <si>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</si>
  <si>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</si>
  <si>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</si>
  <si>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</si>
  <si>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</si>
  <si>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</si>
  <si>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</si>
  <si>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</si>
  <si>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</si>
  <si>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</si>
  <si>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</si>
  <si>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</si>
  <si>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</si>
  <si>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</si>
  <si>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</si>
  <si>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</si>
  <si>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</si>
  <si>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</si>
  <si>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</si>
  <si>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</si>
  <si>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</si>
  <si>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</si>
  <si>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</si>
  <si>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</si>
  <si>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</si>
  <si>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</si>
  <si>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</si>
  <si>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</si>
  <si>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</si>
  <si>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</si>
  <si>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</si>
  <si>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</si>
  <si>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</si>
  <si>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</si>
  <si>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</si>
  <si>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</si>
  <si>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</si>
  <si>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</si>
  <si>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</si>
  <si>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</si>
  <si>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</si>
  <si>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</si>
  <si>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</si>
  <si>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</si>
  <si>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</si>
  <si>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</si>
  <si>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</si>
  <si>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</si>
  <si>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</si>
  <si>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</si>
  <si>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</si>
  <si>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</si>
  <si>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</si>
  <si>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</si>
  <si>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</si>
  <si>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</si>
  <si>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</si>
  <si>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</si>
  <si>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</si>
  <si>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</si>
  <si>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</si>
  <si>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</si>
  <si>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</si>
  <si>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</si>
  <si>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</si>
  <si>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</si>
  <si>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</si>
  <si>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</si>
  <si>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</si>
  <si>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</si>
  <si>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</si>
  <si>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</si>
  <si>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</si>
  <si>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</si>
  <si>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</si>
  <si>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</si>
  <si>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</si>
  <si>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</si>
  <si>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</si>
  <si>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</si>
  <si>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</si>
  <si>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</si>
  <si>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</si>
  <si>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</si>
  <si>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</si>
  <si>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</si>
  <si>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</si>
  <si>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</si>
  <si>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</si>
  <si>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</si>
  <si>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</si>
  <si>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</si>
  <si>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</si>
  <si>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</si>
  <si>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</si>
  <si>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</si>
  <si>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</si>
  <si>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</si>
  <si>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</si>
  <si>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</si>
  <si>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</si>
  <si>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</si>
  <si>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</si>
  <si>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</si>
  <si>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</si>
  <si>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</si>
  <si>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</si>
  <si>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</si>
  <si>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</si>
  <si>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</si>
  <si>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</si>
  <si>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</si>
  <si>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</si>
  <si>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</si>
  <si>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</si>
  <si>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</si>
  <si>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</si>
  <si>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</si>
  <si>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</si>
  <si>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</si>
  <si>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</si>
  <si>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</si>
  <si>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</si>
  <si>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</si>
  <si>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</si>
  <si>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</si>
  <si>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</si>
  <si>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</si>
  <si>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</si>
  <si>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</si>
  <si>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</si>
  <si>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</si>
  <si>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</si>
  <si>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</si>
  <si>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</si>
  <si>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</si>
  <si>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</si>
  <si>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</si>
  <si>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</si>
  <si>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</si>
  <si>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</si>
  <si>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</si>
  <si>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</si>
  <si>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</si>
  <si>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</si>
  <si>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</si>
  <si>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</si>
  <si>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</si>
  <si>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</si>
  <si>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</si>
  <si>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</si>
  <si>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</si>
  <si>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</si>
  <si>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</si>
  <si>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</si>
  <si>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</si>
  <si>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</si>
  <si>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</si>
  <si>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</si>
  <si>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</si>
  <si>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</si>
  <si>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</si>
  <si>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</si>
  <si>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</si>
  <si>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</si>
  <si>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</si>
  <si>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</si>
  <si>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</si>
  <si>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</si>
  <si>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</si>
  <si>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</si>
  <si>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</si>
  <si>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</si>
  <si>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</si>
  <si>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</si>
  <si>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</si>
  <si>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</si>
  <si>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</si>
  <si>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</si>
  <si>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</si>
  <si>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</si>
  <si>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</si>
  <si>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</si>
  <si>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</si>
  <si>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</si>
  <si>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</si>
  <si>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</si>
  <si>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</si>
  <si>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</si>
  <si>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</si>
  <si>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</si>
  <si>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</si>
  <si>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</si>
  <si>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</si>
  <si>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</si>
  <si>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</si>
  <si>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</si>
  <si>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</si>
  <si>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</si>
  <si>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</si>
  <si>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</si>
  <si>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</si>
  <si>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</si>
  <si>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</si>
  <si>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</si>
  <si>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</si>
  <si>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</si>
  <si>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</si>
  <si>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</si>
  <si>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</si>
  <si>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</si>
  <si>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</si>
  <si>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</si>
  <si>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</si>
  <si>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</si>
  <si>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</si>
  <si>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</si>
  <si>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</si>
  <si>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</si>
  <si>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</si>
  <si>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</si>
  <si>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</si>
  <si>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</si>
  <si>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</si>
  <si>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</si>
  <si>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</si>
  <si>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</si>
  <si>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</si>
  <si>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</si>
  <si>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</si>
  <si>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</si>
  <si>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</si>
  <si>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</si>
  <si>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</si>
  <si>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</si>
  <si>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</si>
  <si>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</si>
  <si>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</si>
  <si>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</si>
  <si>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</si>
  <si>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</si>
  <si>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</si>
  <si>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</si>
  <si>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</si>
  <si>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</si>
  <si>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</si>
  <si>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</si>
  <si>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</si>
  <si>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</si>
  <si>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</si>
  <si>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</si>
  <si>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</si>
  <si>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</si>
  <si>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</si>
  <si>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</si>
  <si>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</si>
  <si>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</si>
  <si>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</si>
  <si>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</si>
  <si>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</si>
  <si>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</si>
  <si>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</si>
  <si>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</si>
  <si>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</si>
  <si>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</si>
  <si>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</si>
  <si>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</si>
  <si>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</si>
  <si>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</si>
  <si>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</si>
  <si>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</si>
  <si>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</si>
  <si>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</si>
  <si>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</si>
  <si>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</si>
  <si>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</si>
  <si>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</si>
  <si>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</si>
  <si>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</si>
  <si>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</si>
  <si>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</si>
  <si>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</si>
  <si>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</si>
  <si>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</si>
  <si>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</si>
  <si>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</si>
  <si>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</si>
  <si>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</si>
  <si>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</si>
  <si>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</si>
  <si>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</si>
  <si>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</si>
  <si>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</si>
  <si>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</si>
  <si>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</si>
  <si>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</si>
  <si>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</si>
  <si>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</si>
  <si>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</si>
  <si>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</si>
  <si>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</si>
  <si>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</si>
  <si>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</si>
  <si>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</si>
  <si>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</si>
  <si>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</si>
  <si>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</si>
  <si>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</si>
  <si>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</si>
  <si>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</si>
  <si>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</si>
  <si>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</si>
  <si>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</si>
  <si>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</si>
  <si>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</si>
  <si>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</si>
  <si>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</si>
  <si>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</si>
  <si>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</si>
  <si>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</si>
  <si>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</si>
  <si>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</si>
  <si>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</si>
  <si>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</si>
  <si>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</si>
  <si>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</si>
  <si>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</si>
  <si>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</si>
  <si>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</si>
  <si>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</si>
  <si>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</si>
  <si>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</si>
  <si>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</si>
  <si>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</si>
  <si>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</si>
  <si>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</si>
  <si>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</si>
  <si>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</si>
  <si>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</si>
  <si>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</si>
  <si>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</si>
  <si>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</si>
  <si>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</si>
  <si>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</si>
  <si>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</si>
  <si>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</si>
  <si>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</si>
  <si>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</si>
  <si>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</si>
  <si>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</si>
  <si>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</si>
  <si>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</si>
  <si>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</si>
  <si>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</si>
  <si>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</si>
  <si>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</si>
  <si>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</si>
  <si>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</si>
  <si>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</si>
  <si>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</si>
  <si>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</si>
  <si>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</si>
  <si>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</si>
  <si>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</si>
  <si>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</si>
  <si>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</si>
  <si>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</si>
  <si>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</si>
  <si>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</si>
  <si>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</si>
  <si>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</si>
  <si>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</si>
  <si>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</si>
  <si>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</si>
  <si>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</si>
  <si>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</si>
  <si>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</si>
  <si>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</si>
  <si>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</si>
  <si>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</si>
  <si>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</si>
  <si>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</si>
  <si>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</si>
  <si>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</si>
  <si>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</si>
  <si>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</si>
  <si>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</si>
  <si>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</si>
  <si>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</si>
  <si>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</si>
  <si>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</si>
  <si>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</si>
  <si>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</si>
  <si>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</si>
  <si>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</si>
  <si>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</si>
  <si>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</si>
  <si>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</si>
  <si>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</si>
  <si>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</si>
  <si>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</si>
  <si>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</si>
  <si>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</si>
  <si>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</si>
  <si>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</si>
  <si>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</si>
  <si>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</si>
  <si>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</si>
  <si>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</si>
  <si>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</si>
  <si>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</si>
  <si>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</si>
  <si>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</si>
  <si>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</si>
  <si>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</si>
  <si>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</si>
  <si>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</si>
  <si>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</si>
  <si>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</si>
  <si>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</si>
  <si>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</si>
  <si>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</si>
  <si>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</si>
  <si>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</si>
  <si>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</si>
  <si>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</si>
  <si>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</si>
  <si>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</si>
  <si>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</si>
  <si>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</si>
  <si>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</si>
  <si>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</si>
  <si>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</si>
  <si>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</si>
  <si>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</si>
  <si>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</si>
  <si>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</si>
  <si>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</si>
  <si>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</si>
  <si>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</si>
  <si>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</si>
  <si>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</si>
  <si>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</si>
  <si>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</si>
  <si>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</si>
  <si>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</si>
  <si>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</si>
  <si>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</si>
  <si>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</si>
  <si>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</si>
  <si>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</si>
  <si>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</si>
  <si>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</si>
  <si>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</si>
  <si>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</si>
  <si>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</si>
  <si>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</si>
  <si>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</si>
  <si>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</si>
  <si>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</si>
  <si>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</si>
  <si>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</si>
  <si>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</si>
  <si>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</si>
  <si>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</si>
  <si>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</si>
  <si>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</si>
  <si>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</si>
  <si>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</si>
  <si>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</si>
  <si>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</si>
  <si>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</si>
  <si>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</si>
  <si>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</si>
  <si>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</si>
  <si>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</si>
  <si>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</si>
  <si>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</si>
  <si>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</si>
  <si>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</si>
  <si>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</si>
  <si>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</si>
  <si>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</si>
  <si>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</si>
  <si>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</si>
  <si>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</si>
  <si>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</si>
  <si>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</si>
  <si>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</si>
  <si>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</si>
  <si>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</si>
  <si>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</si>
  <si>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</si>
  <si>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</si>
  <si>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</si>
  <si>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</si>
  <si>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</si>
  <si>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</si>
  <si>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</si>
  <si>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</si>
  <si>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</si>
  <si>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</si>
  <si>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</si>
  <si>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</si>
  <si>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</si>
  <si>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</si>
  <si>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</si>
  <si>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</si>
  <si>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</si>
  <si>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</si>
  <si>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</si>
  <si>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</si>
  <si>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</si>
  <si>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</si>
  <si>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</si>
  <si>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</si>
  <si>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</si>
  <si>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</si>
  <si>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</si>
  <si>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</si>
  <si>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</si>
  <si>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</si>
  <si>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</si>
  <si>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</si>
  <si>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</si>
  <si>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</si>
  <si>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</si>
  <si>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</si>
  <si>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</si>
  <si>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</si>
  <si>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</si>
  <si>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</si>
  <si>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</si>
  <si>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</si>
  <si>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</si>
  <si>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</si>
  <si>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</si>
  <si>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</si>
  <si>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</si>
  <si>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</si>
  <si>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</si>
  <si>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</si>
  <si>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</si>
  <si>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</si>
  <si>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</si>
  <si>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</si>
  <si>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</si>
  <si>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</si>
  <si>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</si>
  <si>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</si>
  <si>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</si>
  <si>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</si>
  <si>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</si>
  <si>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</si>
  <si>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</si>
  <si>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</si>
  <si>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</si>
  <si>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</si>
  <si>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</si>
  <si>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</si>
  <si>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</si>
  <si>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</si>
  <si>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</si>
  <si>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</si>
  <si>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</si>
  <si>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</si>
  <si>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</si>
  <si>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</si>
  <si>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</si>
  <si>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</si>
  <si>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</si>
  <si>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</si>
  <si>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</si>
  <si>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</si>
  <si>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</si>
  <si>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</si>
  <si>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</si>
  <si>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</si>
  <si>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</si>
  <si>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</si>
  <si>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</si>
  <si>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</si>
  <si>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</si>
  <si>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</si>
  <si>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</si>
  <si>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</si>
  <si>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</si>
  <si>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</si>
  <si>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</si>
  <si>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</si>
  <si>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</si>
  <si>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</si>
  <si>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</si>
  <si>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</si>
  <si>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</si>
  <si>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</si>
  <si>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</si>
  <si>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</si>
  <si>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</si>
  <si>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</si>
  <si>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</si>
  <si>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</si>
  <si>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</si>
  <si>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</si>
  <si>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</si>
  <si>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</si>
  <si>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</si>
  <si>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</si>
  <si>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</si>
  <si>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</si>
  <si>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</si>
  <si>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</si>
  <si>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</si>
  <si>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</si>
  <si>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</si>
  <si>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</si>
  <si>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</si>
  <si>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</si>
  <si>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</si>
  <si>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</si>
  <si>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</si>
  <si>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</si>
  <si>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</si>
  <si>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</si>
  <si>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</si>
  <si>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</si>
  <si>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</si>
  <si>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</si>
  <si>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</si>
  <si>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</si>
  <si>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</si>
  <si>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</si>
  <si>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</si>
  <si>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</si>
  <si>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</si>
  <si>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</si>
  <si>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</si>
  <si>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</si>
  <si>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</si>
  <si>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</si>
  <si>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</si>
  <si>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</si>
  <si>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</si>
  <si>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</si>
  <si>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</si>
  <si>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</si>
  <si>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</si>
  <si>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</si>
  <si>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</si>
  <si>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</si>
  <si>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</si>
  <si>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</si>
  <si>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</si>
  <si>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</si>
  <si>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</si>
  <si>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</si>
  <si>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</si>
  <si>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</si>
  <si>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</si>
  <si>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</si>
  <si>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</si>
  <si>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</si>
  <si>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</si>
  <si>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</si>
  <si>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</si>
  <si>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</si>
  <si>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</si>
  <si>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</si>
  <si>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</si>
  <si>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</si>
  <si>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</si>
  <si>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</si>
  <si>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</si>
  <si>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</si>
  <si>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</si>
  <si>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</si>
  <si>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</si>
  <si>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</si>
  <si>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</si>
  <si>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</si>
  <si>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</si>
  <si>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</si>
  <si>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</si>
  <si>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</si>
  <si>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</si>
  <si>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</si>
  <si>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</si>
  <si>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</si>
  <si>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</si>
  <si>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</si>
  <si>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</si>
  <si>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</si>
  <si>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</si>
  <si>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</si>
  <si>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</si>
  <si>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</si>
  <si>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</si>
  <si>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</si>
  <si>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</si>
  <si>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</si>
  <si>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</si>
  <si>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</si>
  <si>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</si>
  <si>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</si>
  <si>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</si>
  <si>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</si>
  <si>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</si>
  <si>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</si>
  <si>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</si>
  <si>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</si>
  <si>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</si>
  <si>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</si>
  <si>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</si>
  <si>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</si>
  <si>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</si>
  <si>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</si>
  <si>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</si>
  <si>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</si>
  <si>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</si>
  <si>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</si>
  <si>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</si>
  <si>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</si>
  <si>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</si>
  <si>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</si>
  <si>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</si>
  <si>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</si>
  <si>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</si>
  <si>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</si>
  <si>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</si>
  <si>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</si>
  <si>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</si>
  <si>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</si>
  <si>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</si>
  <si>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</si>
  <si>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</si>
  <si>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</si>
  <si>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</si>
  <si>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</si>
  <si>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</si>
  <si>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</si>
  <si>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</si>
  <si>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</si>
  <si>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</si>
  <si>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</si>
  <si>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</si>
  <si>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</si>
  <si>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</si>
  <si>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</si>
  <si>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</si>
  <si>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</si>
  <si>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</si>
  <si>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</si>
  <si>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</si>
  <si>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</si>
  <si>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</si>
  <si>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</si>
  <si>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</si>
  <si>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</si>
  <si>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</si>
  <si>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</si>
  <si>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</si>
  <si>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</si>
  <si>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</si>
  <si>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</si>
  <si>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</si>
  <si>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</si>
  <si>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</si>
  <si>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</si>
  <si>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</si>
  <si>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</si>
  <si>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</si>
  <si>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</si>
  <si>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</si>
  <si>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</si>
  <si>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</si>
  <si>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</si>
  <si>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</si>
  <si>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</si>
  <si>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</si>
  <si>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</si>
  <si>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</si>
  <si>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</si>
  <si>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</si>
  <si>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</si>
  <si>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</si>
  <si>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</si>
  <si>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</si>
  <si>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</si>
  <si>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</si>
  <si>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</si>
  <si>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</si>
  <si>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</si>
  <si>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</si>
  <si>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</si>
  <si>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</si>
  <si>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</si>
  <si>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</si>
  <si>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</si>
  <si>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</si>
  <si>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</si>
  <si>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</si>
  <si>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</si>
  <si>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</si>
  <si>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</si>
  <si>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</si>
  <si>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</si>
  <si>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</si>
  <si>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</si>
  <si>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</si>
  <si>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</si>
  <si>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</si>
  <si>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</si>
  <si>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</si>
  <si>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</si>
  <si>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</si>
  <si>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</si>
  <si>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</si>
  <si>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</si>
  <si>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</si>
  <si>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</si>
  <si>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</si>
  <si>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</si>
  <si>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</si>
  <si>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</si>
  <si>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</si>
  <si>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</si>
  <si>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</si>
  <si>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</si>
  <si>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</si>
  <si>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</si>
  <si>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</si>
  <si>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</si>
  <si>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</si>
  <si>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</si>
  <si>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</si>
  <si>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</si>
  <si>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</si>
  <si>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</si>
  <si>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</si>
  <si>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</si>
  <si>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</si>
  <si>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</si>
  <si>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</si>
  <si>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</si>
  <si>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</si>
  <si>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</si>
  <si>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</si>
  <si>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</si>
  <si>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</si>
  <si>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</si>
  <si>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</si>
  <si>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</si>
  <si>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</si>
  <si>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</si>
  <si>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</si>
  <si>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</si>
  <si>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</si>
  <si>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</si>
  <si>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</si>
  <si>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</si>
  <si>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</si>
  <si>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</si>
  <si>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</si>
  <si>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</si>
  <si>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</si>
  <si>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</si>
  <si>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</si>
  <si>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</si>
  <si>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</si>
  <si>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</si>
  <si>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</si>
  <si>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</si>
  <si>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</si>
  <si>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</si>
  <si>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</si>
  <si>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</si>
  <si>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</si>
  <si>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</si>
  <si>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</si>
  <si>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</si>
  <si>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</si>
  <si>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</si>
  <si>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</si>
  <si>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</si>
  <si>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</si>
  <si>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</si>
  <si>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</si>
  <si>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</si>
  <si>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</si>
  <si>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</si>
  <si>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</si>
  <si>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</si>
  <si>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</si>
  <si>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</si>
  <si>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</si>
  <si>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</si>
  <si>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</si>
  <si>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</si>
  <si>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</si>
  <si>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</si>
  <si>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</si>
  <si>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</si>
  <si>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</si>
  <si>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</si>
  <si>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</si>
  <si>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</si>
  <si>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</si>
  <si>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</si>
  <si>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</si>
  <si>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</si>
  <si>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</si>
  <si>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</si>
  <si>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</si>
  <si>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</si>
  <si>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</si>
  <si>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</si>
  <si>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</si>
  <si>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</si>
  <si>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</si>
  <si>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</si>
  <si>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</si>
  <si>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</si>
  <si>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</si>
  <si>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</si>
  <si>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</si>
  <si>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</si>
  <si>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</si>
  <si>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</si>
  <si>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</si>
  <si>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</si>
  <si>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</si>
  <si>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</si>
  <si>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</si>
  <si>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</si>
  <si>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</si>
  <si>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</si>
  <si>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</si>
  <si>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</si>
  <si>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</si>
  <si>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</si>
  <si>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</si>
  <si>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</si>
  <si>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</si>
  <si>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</si>
  <si>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</si>
  <si>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</si>
  <si>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</si>
  <si>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</si>
  <si>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</si>
  <si>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</si>
  <si>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</si>
  <si>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</si>
  <si>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</si>
  <si>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</si>
  <si>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</si>
  <si>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</si>
  <si>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</si>
  <si>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</si>
  <si>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</si>
  <si>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</si>
  <si>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</si>
  <si>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</si>
  <si>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</si>
  <si>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</si>
  <si>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</si>
  <si>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</si>
  <si>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</si>
  <si>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</si>
  <si>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</si>
  <si>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</si>
  <si>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</si>
  <si>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</si>
  <si>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</si>
  <si>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</si>
  <si>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</si>
  <si>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</si>
  <si>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</si>
  <si>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</si>
  <si>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</si>
  <si>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</si>
  <si>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</si>
  <si>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</si>
  <si>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</si>
  <si>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</si>
  <si>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</si>
  <si>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</si>
  <si>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</si>
  <si>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</si>
  <si>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</si>
  <si>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</si>
  <si>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</si>
  <si>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</si>
  <si>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</si>
  <si>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</si>
  <si>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</si>
  <si>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</si>
  <si>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</si>
  <si>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</si>
  <si>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</si>
  <si>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</si>
  <si>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</si>
  <si>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</si>
  <si>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</si>
  <si>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</si>
  <si>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</si>
  <si>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</si>
  <si>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</si>
  <si>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</si>
  <si>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</si>
  <si>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</si>
  <si>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</si>
  <si>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</si>
  <si>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</si>
  <si>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</si>
  <si>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</si>
  <si>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</si>
  <si>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</si>
  <si>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</si>
  <si>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</si>
  <si>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</si>
  <si>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</si>
  <si>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</si>
  <si>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</si>
  <si>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</si>
  <si>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</si>
  <si>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</si>
  <si>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</si>
  <si>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</si>
  <si>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</si>
  <si>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</si>
  <si>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</si>
  <si>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</si>
  <si>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</si>
  <si>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</si>
  <si>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</si>
  <si>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</si>
  <si>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</si>
  <si>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</si>
  <si>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</si>
  <si>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</si>
  <si>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</si>
  <si>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</si>
  <si>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</si>
  <si>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</si>
  <si>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</si>
  <si>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</si>
  <si>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</si>
  <si>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</si>
  <si>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</si>
  <si>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</si>
  <si>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</si>
  <si>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</si>
  <si>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</si>
  <si>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</si>
  <si>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</si>
  <si>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</si>
  <si>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</si>
  <si>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</si>
  <si>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</si>
  <si>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</si>
  <si>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</si>
  <si>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</si>
  <si>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</si>
  <si>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</si>
  <si>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</si>
  <si>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</si>
  <si>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</si>
  <si>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</si>
  <si>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</si>
  <si>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</si>
  <si>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</si>
  <si>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</si>
  <si>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</si>
  <si>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</si>
  <si>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</si>
  <si>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</si>
  <si>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</si>
  <si>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</si>
  <si>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</si>
  <si>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</si>
  <si>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</si>
  <si>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</si>
  <si>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</si>
  <si>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</si>
  <si>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</si>
  <si>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</si>
  <si>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</si>
  <si>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</si>
  <si>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</si>
  <si>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</si>
  <si>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</si>
  <si>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</si>
  <si>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</si>
  <si>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</si>
  <si>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</si>
  <si>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</si>
  <si>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</si>
  <si>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</si>
  <si>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</si>
  <si>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</si>
  <si>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</si>
  <si>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</si>
  <si>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</si>
  <si>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</si>
  <si>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</si>
  <si>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</si>
  <si>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</si>
  <si>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</si>
  <si>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</si>
  <si>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</si>
  <si>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</si>
  <si>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</si>
  <si>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</si>
  <si>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</si>
  <si>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</si>
  <si>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</si>
  <si>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</si>
  <si>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</si>
  <si>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</si>
  <si>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</si>
  <si>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</si>
  <si>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</si>
  <si>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</si>
  <si>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</si>
  <si>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</si>
  <si>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</si>
  <si>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</si>
  <si>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</si>
  <si>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</si>
  <si>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</si>
  <si>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</si>
  <si>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</si>
  <si>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</si>
  <si>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</si>
  <si>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</si>
  <si>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</si>
  <si>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</si>
  <si>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</si>
  <si>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</si>
  <si>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</si>
  <si>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</si>
  <si>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</si>
  <si>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</si>
  <si>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</si>
  <si>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</si>
  <si>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</si>
  <si>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</si>
  <si>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</si>
  <si>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</si>
  <si>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</si>
  <si>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</si>
  <si>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</si>
  <si>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</si>
  <si>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</si>
  <si>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</si>
  <si>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</si>
  <si>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</si>
  <si>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</si>
  <si>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</si>
  <si>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</si>
  <si>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</si>
  <si>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</si>
  <si>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</si>
  <si>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</si>
  <si>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</si>
  <si>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</si>
  <si>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</si>
  <si>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</si>
  <si>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</si>
  <si>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</si>
  <si>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</si>
  <si>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</si>
  <si>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</si>
  <si>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</si>
  <si>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</si>
  <si>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</si>
  <si>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</si>
  <si>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</si>
  <si>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</si>
  <si>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</si>
  <si>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</si>
  <si>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</si>
  <si>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</si>
  <si>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</si>
  <si>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</si>
  <si>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</si>
  <si>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</si>
  <si>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</si>
  <si>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</si>
  <si>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</si>
  <si>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</si>
  <si>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</si>
  <si>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</si>
  <si>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</si>
  <si>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</si>
  <si>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</si>
  <si>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</si>
  <si>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</si>
  <si>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</si>
  <si>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</si>
  <si>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</si>
  <si>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</si>
  <si>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</si>
  <si>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</si>
  <si>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</si>
  <si>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</si>
  <si>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</si>
  <si>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</si>
  <si>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</si>
  <si>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</si>
  <si>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</si>
  <si>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</si>
  <si>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</si>
  <si>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</si>
  <si>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</si>
  <si>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</si>
  <si>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</si>
  <si>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</si>
  <si>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</si>
  <si>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</si>
  <si>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</si>
  <si>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</si>
  <si>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</si>
  <si>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</si>
  <si>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</si>
  <si>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</si>
  <si>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</si>
  <si>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</si>
  <si>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</si>
  <si>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</si>
  <si>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</si>
  <si>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</si>
  <si>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</si>
  <si>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</si>
  <si>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</si>
  <si>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</si>
  <si>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</si>
  <si>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</si>
  <si>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</si>
  <si>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</si>
  <si>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</si>
  <si>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</si>
  <si>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</si>
  <si>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</si>
  <si>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</si>
  <si>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</si>
  <si>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</si>
  <si>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</si>
  <si>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</si>
  <si>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</si>
  <si>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</si>
  <si>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</si>
  <si>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</si>
  <si>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</si>
  <si>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</si>
  <si>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</si>
  <si>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</si>
  <si>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</si>
  <si>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</si>
  <si>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</si>
  <si>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</si>
  <si>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</si>
  <si>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</si>
  <si>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</si>
  <si>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</si>
  <si>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</si>
  <si>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</si>
  <si>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</si>
  <si>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</si>
  <si>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</si>
  <si>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</si>
  <si>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</si>
  <si>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</si>
  <si>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</si>
  <si>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</si>
  <si>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</si>
  <si>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</si>
  <si>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</si>
  <si>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</si>
  <si>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</si>
  <si>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</si>
  <si>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</si>
  <si>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</si>
  <si>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</si>
  <si>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</si>
  <si>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</si>
  <si>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</si>
  <si>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</si>
  <si>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</si>
  <si>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</si>
  <si>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</si>
  <si>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</si>
  <si>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</si>
  <si>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</si>
  <si>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</si>
  <si>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</si>
  <si>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</si>
  <si>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</si>
  <si>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</si>
  <si>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</si>
  <si>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</si>
  <si>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</si>
  <si>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</si>
  <si>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</si>
  <si>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</si>
  <si>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</si>
  <si>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</si>
  <si>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</si>
  <si>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</si>
  <si>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</si>
  <si>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</si>
  <si>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</si>
  <si>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</si>
  <si>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</si>
  <si>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</si>
  <si>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</si>
  <si>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</si>
  <si>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</si>
  <si>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</si>
  <si>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</si>
  <si>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</si>
  <si>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</si>
  <si>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</si>
  <si>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</si>
  <si>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</si>
  <si>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</si>
  <si>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</si>
  <si>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</si>
  <si>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</si>
  <si>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</si>
  <si>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</si>
  <si>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</si>
  <si>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</si>
  <si>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</si>
  <si>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</si>
  <si>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</si>
  <si>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</si>
  <si>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</si>
  <si>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</si>
  <si>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</si>
  <si>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</si>
  <si>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</si>
  <si>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</si>
  <si>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</si>
  <si>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</si>
  <si>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</si>
  <si>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</si>
  <si>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</si>
  <si>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</si>
  <si>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</si>
  <si>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</si>
  <si>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</si>
  <si>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</si>
  <si>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</si>
  <si>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</si>
  <si>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</si>
  <si>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</si>
  <si>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</si>
  <si>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</si>
  <si>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</si>
  <si>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</si>
  <si>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</si>
  <si>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</si>
  <si>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</si>
  <si>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</si>
  <si>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</si>
  <si>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</si>
  <si>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</si>
  <si>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</si>
  <si>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</si>
  <si>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</si>
  <si>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</si>
  <si>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</si>
  <si>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</si>
  <si>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</si>
  <si>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</si>
  <si>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</si>
  <si>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</si>
  <si>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</si>
  <si>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</si>
  <si>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</si>
  <si>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</si>
  <si>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</si>
  <si>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</si>
  <si>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</si>
  <si>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</si>
  <si>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</si>
  <si>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</si>
  <si>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</si>
  <si>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</si>
  <si>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</si>
  <si>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</si>
  <si>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</si>
  <si>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</si>
  <si>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</si>
  <si>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</si>
  <si>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</si>
  <si>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</si>
  <si>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</si>
  <si>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</si>
  <si>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</si>
  <si>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</si>
  <si>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</si>
  <si>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</si>
  <si>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</si>
  <si>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</si>
  <si>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</si>
  <si>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</si>
  <si>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</si>
  <si>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</si>
  <si>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</si>
  <si>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</si>
  <si>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</si>
  <si>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</si>
  <si>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</si>
  <si>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</si>
  <si>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</si>
  <si>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</si>
  <si>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</si>
  <si>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</si>
  <si>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</si>
  <si>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</si>
  <si>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</si>
  <si>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</si>
  <si>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</si>
  <si>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</si>
  <si>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</si>
  <si>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</si>
  <si>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</si>
  <si>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</si>
  <si>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</si>
  <si>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</si>
  <si>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</si>
  <si>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</si>
  <si>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</si>
  <si>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</si>
  <si>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</si>
  <si>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</si>
  <si>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</si>
  <si>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</si>
  <si>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</si>
  <si>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</si>
  <si>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</si>
  <si>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</si>
  <si>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</si>
  <si>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</si>
  <si>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</si>
  <si>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</si>
  <si>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</si>
  <si>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</si>
  <si>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</si>
  <si>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</si>
  <si>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</si>
  <si>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</si>
  <si>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</si>
  <si>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</si>
  <si>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</si>
  <si>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</si>
  <si>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</si>
  <si>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</si>
  <si>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</si>
  <si>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</si>
  <si>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</si>
  <si>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</si>
  <si>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</si>
  <si>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</si>
  <si>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</si>
  <si>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</si>
  <si>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</si>
  <si>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</si>
  <si>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</si>
  <si>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</si>
  <si>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</si>
  <si>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</si>
  <si>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</si>
  <si>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</si>
  <si>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</si>
  <si>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</si>
  <si>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</si>
  <si>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</si>
  <si>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</si>
  <si>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</si>
  <si>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</si>
  <si>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</si>
  <si>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</si>
  <si>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</si>
  <si>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</si>
  <si>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</si>
  <si>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</si>
  <si>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</si>
  <si>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</si>
  <si>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</si>
  <si>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</si>
  <si>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</si>
  <si>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</si>
  <si>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</si>
  <si>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</si>
  <si>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</si>
  <si>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</si>
  <si>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</si>
  <si>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</si>
  <si>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</si>
  <si>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</si>
  <si>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</si>
  <si>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</si>
  <si>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</si>
  <si>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</si>
  <si>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</si>
  <si>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</si>
  <si>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</si>
  <si>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</si>
  <si>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</si>
  <si>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</si>
  <si>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</si>
  <si>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</si>
  <si>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</si>
  <si>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</si>
  <si>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</si>
  <si>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</si>
  <si>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</si>
  <si>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</si>
  <si>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</si>
  <si>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</si>
  <si>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</si>
  <si>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</si>
  <si>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</si>
  <si>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</si>
  <si>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</si>
  <si>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</si>
  <si>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</si>
  <si>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</si>
  <si>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</si>
  <si>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</si>
  <si>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</si>
  <si>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</si>
  <si>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</si>
  <si>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</si>
  <si>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</si>
  <si>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</si>
  <si>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</si>
  <si>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</si>
  <si>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</si>
  <si>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</si>
  <si>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</si>
  <si>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</si>
  <si>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</si>
  <si>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</si>
  <si>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</si>
  <si>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</si>
  <si>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</si>
  <si>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</si>
  <si>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</si>
  <si>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</si>
  <si>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</si>
  <si>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</si>
  <si>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</si>
  <si>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</si>
  <si>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</si>
  <si>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</si>
  <si>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</si>
  <si>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</si>
  <si>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</si>
  <si>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</si>
  <si>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</si>
  <si>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</si>
  <si>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</si>
  <si>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</si>
  <si>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</si>
  <si>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</si>
  <si>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</si>
  <si>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</si>
  <si>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</si>
  <si>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</si>
  <si>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</si>
  <si>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</si>
  <si>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</si>
  <si>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</si>
  <si>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</si>
  <si>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</si>
  <si>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</si>
  <si>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</si>
  <si>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</si>
  <si>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</si>
  <si>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</si>
  <si>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</si>
  <si>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</si>
  <si>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</si>
  <si>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</si>
  <si>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</si>
  <si>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</si>
  <si>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</si>
  <si>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</si>
  <si>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</si>
  <si>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</si>
  <si>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</si>
  <si>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</si>
  <si>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</si>
  <si>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</si>
  <si>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</si>
  <si>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</si>
  <si>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</si>
  <si>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</si>
  <si>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</si>
  <si>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</si>
  <si>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</si>
  <si>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</si>
  <si>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</si>
  <si>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</si>
  <si>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</si>
  <si>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</si>
  <si>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</si>
  <si>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</si>
  <si>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</si>
  <si>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</si>
  <si>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</si>
  <si>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</si>
  <si>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</si>
  <si>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</si>
  <si>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</si>
  <si>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</si>
  <si>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</si>
  <si>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</si>
  <si>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</si>
  <si>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</si>
  <si>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</si>
  <si>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</si>
  <si>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</si>
  <si>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</si>
  <si>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</si>
  <si>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</si>
  <si>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</si>
  <si>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</si>
  <si>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</si>
  <si>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</si>
  <si>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</si>
  <si>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</si>
  <si>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</si>
  <si>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</si>
  <si>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</si>
  <si>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</si>
  <si>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</si>
  <si>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</si>
  <si>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</si>
  <si>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</si>
  <si>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</si>
  <si>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</si>
  <si>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</si>
  <si>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</si>
  <si>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</si>
  <si>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</si>
  <si>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</si>
  <si>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</si>
  <si>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</si>
  <si>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</si>
  <si>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</si>
  <si>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</si>
  <si>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</si>
  <si>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</si>
  <si>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</si>
  <si>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</si>
  <si>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</si>
  <si>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</si>
  <si>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</si>
  <si>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</si>
  <si>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</si>
  <si>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</si>
  <si>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</si>
  <si>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</si>
  <si>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</si>
  <si>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</si>
  <si>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</si>
  <si>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</si>
  <si>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</si>
  <si>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</si>
  <si>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</si>
  <si>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</si>
  <si>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</si>
  <si>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</si>
  <si>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</si>
  <si>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</si>
  <si>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</si>
  <si>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</si>
  <si>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</si>
  <si>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</si>
  <si>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</si>
  <si>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</si>
  <si>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</si>
  <si>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</si>
  <si>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</si>
  <si>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</si>
  <si>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</si>
  <si>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</si>
  <si>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</si>
  <si>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</si>
  <si>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</si>
  <si>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</si>
  <si>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</si>
  <si>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</si>
  <si>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</si>
  <si>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</si>
  <si>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</si>
  <si>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</si>
  <si>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</si>
  <si>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</si>
  <si>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</si>
  <si>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</si>
  <si>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</si>
  <si>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</si>
  <si>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</si>
  <si>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</si>
  <si>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</si>
  <si>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</si>
  <si>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</si>
  <si>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</si>
  <si>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</si>
  <si>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</si>
  <si>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</si>
  <si>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</si>
  <si>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</si>
  <si>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</si>
  <si>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</si>
  <si>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</si>
  <si>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</si>
  <si>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</si>
  <si>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</si>
  <si>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</si>
  <si>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</si>
  <si>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</si>
  <si>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</si>
  <si>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</si>
  <si>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</si>
  <si>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</si>
  <si>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</si>
  <si>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</si>
  <si>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</si>
  <si>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</si>
  <si>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</si>
  <si>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</si>
  <si>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</si>
  <si>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</si>
  <si>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</si>
  <si>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</si>
  <si>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</si>
  <si>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</si>
  <si>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</si>
  <si>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</si>
  <si>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</si>
  <si>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</si>
  <si>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</si>
  <si>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</si>
  <si>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</si>
  <si>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</si>
  <si>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</si>
  <si>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</si>
  <si>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</si>
  <si>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</si>
  <si>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</si>
  <si>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</si>
  <si>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</si>
  <si>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</si>
  <si>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</si>
  <si>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</si>
  <si>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</si>
  <si>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</si>
  <si>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</si>
  <si>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</si>
  <si>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</si>
  <si>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</si>
  <si>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</si>
  <si>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</si>
  <si>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</si>
  <si>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</si>
  <si>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</si>
  <si>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</si>
  <si>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</si>
  <si>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</si>
  <si>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</si>
  <si>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</si>
  <si>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</si>
  <si>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</si>
  <si>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</si>
  <si>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</si>
  <si>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</si>
  <si>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</si>
  <si>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</si>
  <si>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</si>
  <si>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</si>
  <si>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</si>
  <si>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</si>
  <si>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</si>
  <si>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</si>
  <si>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</si>
  <si>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</si>
  <si>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</si>
  <si>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</si>
  <si>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</si>
  <si>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</si>
  <si>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</si>
  <si>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</si>
  <si>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</si>
  <si>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</si>
  <si>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</si>
  <si>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</si>
  <si>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</si>
  <si>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</si>
  <si>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</si>
  <si>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</si>
  <si>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</si>
  <si>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</si>
  <si>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</si>
  <si>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</si>
  <si>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</si>
  <si>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</si>
  <si>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</si>
  <si>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</si>
  <si>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</si>
  <si>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</si>
  <si>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</si>
  <si>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</si>
  <si>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</si>
  <si>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</si>
  <si>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</si>
  <si>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</si>
  <si>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</si>
  <si>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</si>
  <si>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</si>
  <si>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</si>
  <si>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</si>
  <si>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</si>
  <si>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</si>
  <si>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</si>
  <si>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</si>
  <si>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</si>
  <si>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</si>
  <si>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</si>
  <si>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</si>
  <si>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</si>
  <si>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</si>
  <si>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</si>
  <si>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</si>
  <si>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</si>
  <si>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</si>
  <si>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</si>
  <si>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</si>
  <si>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</si>
  <si>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</si>
  <si>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</si>
  <si>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</si>
  <si>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</si>
  <si>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</si>
  <si>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</si>
  <si>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</si>
  <si>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</si>
  <si>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</si>
  <si>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</si>
  <si>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</si>
  <si>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</si>
  <si>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</si>
  <si>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</si>
  <si>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</si>
  <si>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</si>
  <si>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</si>
  <si>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</si>
  <si>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</si>
  <si>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</si>
  <si>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</si>
  <si>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</si>
  <si>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</si>
  <si>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</si>
  <si>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</si>
  <si>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</si>
  <si>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</si>
  <si>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</si>
  <si>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</si>
  <si>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</si>
  <si>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</si>
  <si>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</si>
  <si>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</si>
  <si>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</si>
  <si>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</si>
  <si>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</si>
  <si>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</si>
  <si>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</si>
  <si>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</si>
  <si>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</si>
  <si>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</si>
  <si>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</si>
  <si>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</si>
  <si>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</si>
  <si>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</si>
  <si>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</si>
  <si>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</si>
  <si>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</si>
  <si>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</si>
  <si>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</si>
  <si>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</si>
  <si>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</si>
  <si>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</si>
  <si>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</si>
  <si>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</si>
  <si>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</si>
  <si>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</si>
  <si>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</si>
  <si>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</si>
  <si>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</si>
  <si>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</si>
  <si>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</si>
  <si>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</si>
  <si>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</si>
  <si>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</si>
  <si>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</si>
  <si>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</si>
  <si>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</si>
  <si>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</si>
  <si>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</si>
  <si>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</si>
  <si>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</si>
  <si>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</si>
  <si>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</si>
  <si>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</si>
  <si>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</si>
  <si>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</si>
  <si>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</si>
  <si>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</si>
  <si>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</si>
  <si>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</si>
  <si>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</si>
  <si>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</si>
  <si>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</si>
  <si>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</si>
  <si>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</si>
  <si>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</si>
  <si>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</si>
  <si>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</si>
  <si>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</si>
  <si>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</si>
  <si>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</si>
  <si>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</si>
  <si>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</si>
  <si>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</si>
  <si>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</si>
  <si>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</si>
  <si>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</si>
  <si>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</si>
  <si>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</si>
  <si>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</si>
  <si>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</si>
  <si>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</si>
  <si>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</si>
  <si>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</si>
  <si>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</si>
  <si>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</si>
  <si>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</si>
  <si>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</si>
  <si>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</si>
  <si>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</si>
  <si>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</si>
  <si>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</si>
  <si>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</si>
  <si>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</si>
  <si>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</si>
  <si>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</si>
  <si>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</si>
  <si>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</si>
  <si>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</si>
  <si>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</si>
  <si>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</si>
  <si>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</si>
  <si>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</si>
  <si>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</si>
  <si>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</si>
  <si>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</si>
  <si>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</si>
  <si>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</si>
  <si>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</si>
  <si>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</si>
  <si>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</si>
  <si>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</si>
  <si>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</si>
  <si>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</si>
  <si>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</si>
  <si>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</si>
  <si>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</si>
  <si>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</si>
  <si>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</si>
  <si>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</si>
  <si>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</si>
  <si>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</si>
  <si>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</si>
  <si>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</si>
  <si>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</si>
  <si>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</si>
  <si>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</si>
  <si>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</si>
  <si>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</si>
  <si>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</si>
  <si>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</si>
  <si>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</si>
  <si>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</si>
  <si>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</si>
  <si>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</si>
  <si>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</si>
  <si>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</si>
  <si>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</si>
  <si>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</si>
  <si>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</si>
  <si>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</si>
  <si>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</si>
  <si>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</si>
  <si>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</si>
  <si>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</si>
  <si>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</si>
  <si>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</si>
  <si>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</si>
  <si>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</si>
  <si>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</si>
  <si>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</si>
  <si>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</si>
  <si>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</si>
  <si>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</si>
  <si>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</si>
  <si>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</si>
  <si>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</si>
  <si>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</si>
  <si>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</si>
  <si>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</si>
  <si>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</si>
  <si>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</si>
  <si>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</si>
  <si>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</si>
  <si>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</si>
  <si>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</si>
  <si>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</si>
  <si>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</si>
  <si>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</si>
  <si>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</si>
  <si>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</si>
  <si>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</si>
  <si>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</si>
  <si>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</si>
  <si>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</si>
  <si>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</si>
  <si>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</si>
  <si>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</si>
  <si>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</si>
  <si>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</si>
  <si>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</si>
  <si>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</si>
  <si>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</si>
  <si>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</si>
  <si>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</si>
  <si>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</si>
  <si>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</si>
  <si>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</si>
  <si>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</si>
  <si>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</si>
  <si>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</si>
  <si>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</si>
  <si>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</si>
  <si>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</si>
  <si>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</si>
  <si>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</si>
  <si>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</si>
  <si>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</si>
  <si>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</si>
  <si>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</si>
  <si>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</si>
  <si>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</si>
  <si>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</si>
  <si>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</si>
  <si>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</si>
  <si>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</si>
  <si>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</si>
  <si>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</si>
  <si>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</si>
  <si>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</si>
  <si>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</si>
  <si>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</si>
  <si>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</si>
  <si>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</si>
  <si>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</si>
  <si>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</si>
  <si>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</si>
  <si>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</si>
  <si>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</si>
  <si>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</si>
  <si>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</si>
  <si>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</si>
  <si>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</si>
  <si>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</si>
  <si>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</si>
  <si>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</si>
  <si>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</si>
  <si>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</si>
  <si>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</si>
  <si>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</si>
  <si>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</si>
  <si>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</si>
  <si>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</si>
  <si>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</si>
  <si>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</si>
  <si>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</si>
  <si>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</si>
  <si>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</si>
  <si>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</si>
  <si>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</si>
  <si>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</si>
  <si>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</si>
  <si>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</si>
  <si>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</si>
  <si>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</si>
  <si>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</si>
  <si>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</si>
  <si>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</si>
  <si>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</si>
  <si>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</si>
  <si>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</si>
  <si>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</si>
  <si>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</si>
  <si>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</si>
  <si>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</si>
  <si>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</si>
  <si>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</si>
  <si>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</si>
  <si>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</si>
  <si>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</si>
  <si>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</si>
  <si>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</si>
  <si>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</si>
  <si>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</si>
  <si>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</si>
  <si>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</si>
  <si>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</si>
  <si>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</si>
  <si>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</si>
  <si>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</si>
  <si>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</si>
  <si>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</si>
  <si>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</si>
  <si>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</si>
  <si>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</si>
  <si>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</si>
  <si>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</si>
  <si>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</si>
  <si>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</si>
  <si>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</si>
  <si>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</si>
  <si>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</si>
  <si>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</si>
  <si>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</si>
  <si>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</si>
  <si>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</si>
  <si>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</si>
  <si>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</si>
  <si>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</si>
  <si>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</si>
  <si>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</si>
  <si>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</si>
  <si>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</si>
  <si>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</si>
  <si>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</si>
  <si>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</si>
  <si>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</si>
  <si>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</si>
  <si>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</si>
  <si>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</si>
  <si>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</si>
  <si>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</si>
  <si>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</si>
  <si>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</si>
  <si>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</si>
  <si>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</si>
  <si>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</si>
  <si>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</si>
  <si>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</si>
  <si>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</si>
  <si>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</si>
  <si>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</si>
  <si>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</si>
  <si>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</si>
  <si>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</si>
  <si>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</si>
  <si>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</si>
  <si>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</si>
  <si>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</si>
  <si>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</si>
  <si>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</si>
  <si>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</si>
  <si>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</si>
  <si>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</si>
  <si>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</si>
  <si>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</si>
  <si>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</si>
  <si>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</si>
  <si>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</si>
  <si>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</si>
  <si>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</si>
  <si>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</si>
  <si>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</si>
  <si>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</si>
  <si>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</si>
  <si>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</si>
  <si>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</si>
  <si>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</si>
  <si>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</si>
  <si>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</si>
  <si>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</si>
  <si>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</si>
  <si>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</si>
  <si>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</si>
  <si>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</si>
  <si>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</si>
  <si>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</si>
  <si>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</si>
  <si>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</si>
  <si>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</si>
  <si>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</si>
  <si>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</si>
  <si>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</si>
  <si>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</si>
  <si>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</si>
  <si>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</si>
  <si>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</si>
  <si>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</si>
  <si>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</si>
  <si>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</si>
  <si>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</si>
  <si>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</si>
  <si>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</si>
  <si>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</si>
  <si>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</si>
  <si>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</si>
  <si>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</si>
  <si>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</si>
  <si>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</si>
  <si>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</si>
  <si>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</si>
  <si>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</si>
  <si>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</si>
  <si>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</si>
  <si>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</si>
  <si>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</si>
  <si>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</si>
  <si>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</si>
  <si>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</si>
  <si>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</si>
  <si>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</si>
  <si>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</si>
  <si>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</si>
  <si>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</si>
  <si>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</si>
  <si>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</si>
  <si>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</si>
  <si>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</si>
  <si>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</si>
  <si>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</si>
  <si>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</si>
  <si>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</si>
  <si>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</si>
  <si>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</si>
  <si>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</si>
  <si>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</si>
  <si>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</si>
  <si>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</si>
  <si>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</si>
  <si>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</si>
  <si>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</si>
  <si>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</si>
  <si>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</si>
  <si>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</si>
  <si>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</si>
  <si>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</si>
  <si>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</si>
  <si>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</si>
  <si>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</si>
  <si>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</si>
  <si>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</si>
  <si>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</si>
  <si>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</si>
  <si>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</si>
  <si>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</si>
  <si>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</si>
  <si>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</si>
  <si>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</si>
  <si>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</si>
  <si>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</si>
  <si>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</si>
  <si>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</si>
  <si>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</si>
  <si>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</si>
  <si>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</si>
  <si>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</si>
  <si>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</si>
  <si>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</si>
  <si>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</si>
  <si>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</si>
  <si>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</si>
  <si>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</si>
  <si>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</si>
  <si>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</si>
  <si>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</si>
  <si>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</si>
  <si>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</si>
  <si>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</si>
  <si>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</si>
  <si>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</si>
  <si>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</si>
  <si>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</si>
  <si>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</si>
  <si>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</si>
  <si>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</si>
  <si>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</si>
  <si>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</si>
  <si>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</si>
  <si>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</si>
  <si>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</si>
  <si>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</si>
  <si>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</si>
  <si>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</si>
  <si>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</si>
  <si>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</si>
  <si>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</si>
  <si>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</si>
  <si>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</si>
  <si>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</si>
  <si>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</si>
  <si>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</si>
  <si>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</si>
  <si>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</si>
  <si>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</si>
  <si>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</si>
  <si>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</si>
  <si>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</si>
  <si>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</si>
  <si>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</si>
  <si>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</si>
  <si>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</si>
  <si>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</si>
  <si>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</si>
  <si>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</si>
  <si>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</si>
  <si>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</si>
  <si>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</si>
  <si>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</si>
  <si>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</si>
  <si>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</si>
  <si>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</si>
  <si>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</si>
  <si>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</si>
  <si>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</si>
  <si>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</si>
  <si>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</si>
  <si>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</si>
  <si>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</si>
  <si>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</si>
  <si>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</si>
  <si>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</si>
  <si>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</si>
  <si>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</si>
  <si>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</si>
  <si>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</si>
  <si>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</si>
  <si>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</si>
  <si>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</si>
  <si>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</si>
  <si>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</si>
  <si>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</si>
  <si>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</si>
  <si>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</si>
  <si>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</si>
  <si>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</si>
  <si>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</si>
  <si>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</si>
  <si>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</si>
  <si>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</si>
  <si>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</si>
  <si>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</si>
  <si>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</si>
  <si>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</si>
  <si>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</si>
  <si>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</si>
  <si>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</si>
  <si>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</si>
  <si>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</si>
  <si>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</si>
  <si>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</si>
  <si>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</si>
  <si>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</si>
  <si>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</si>
  <si>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</si>
  <si>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</si>
  <si>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</si>
  <si>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</si>
  <si>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</si>
  <si>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</si>
  <si>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</si>
  <si>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</si>
  <si>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</si>
  <si>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</si>
  <si>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</si>
  <si>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</si>
  <si>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</si>
  <si>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</si>
  <si>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</si>
  <si>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</si>
  <si>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</si>
  <si>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</si>
  <si>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</si>
  <si>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</si>
  <si>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</si>
  <si>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</si>
  <si>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</si>
  <si>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</si>
  <si>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</si>
  <si>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</si>
  <si>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</si>
  <si>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</si>
  <si>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</si>
  <si>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</si>
  <si>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</si>
  <si>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</si>
  <si>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</si>
  <si>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</si>
  <si>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</si>
  <si>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</si>
  <si>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</si>
  <si>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</si>
  <si>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</si>
  <si>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</si>
  <si>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</si>
  <si>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</si>
  <si>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</si>
  <si>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</si>
  <si>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</si>
  <si>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</si>
  <si>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</si>
  <si>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</si>
  <si>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</si>
  <si>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</si>
  <si>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</si>
  <si>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</si>
  <si>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</si>
  <si>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</si>
  <si>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</si>
  <si>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</si>
  <si>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</si>
  <si>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</si>
  <si>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</si>
  <si>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</si>
  <si>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</si>
  <si>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</si>
  <si>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</si>
  <si>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</si>
  <si>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</si>
  <si>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</si>
  <si>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</si>
  <si>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</si>
  <si>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</si>
  <si>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</si>
  <si>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</si>
  <si>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</si>
  <si>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</si>
  <si>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</si>
  <si>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</si>
  <si>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</si>
  <si>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</si>
  <si>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</si>
  <si>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</si>
  <si>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</si>
  <si>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</si>
  <si>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</si>
  <si>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</si>
  <si>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</si>
  <si>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</si>
  <si>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</si>
  <si>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</si>
  <si>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</si>
  <si>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</si>
  <si>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</si>
  <si>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</si>
  <si>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</si>
  <si>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</si>
  <si>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</si>
  <si>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</si>
  <si>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</si>
  <si>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</si>
  <si>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</si>
  <si>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</si>
  <si>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</si>
  <si>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</si>
  <si>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</si>
  <si>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</si>
  <si>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</si>
  <si>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</si>
  <si>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</si>
  <si>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</si>
  <si>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</si>
  <si>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</si>
  <si>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</si>
  <si>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</si>
  <si>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</si>
  <si>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</si>
  <si>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</si>
  <si>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</si>
  <si>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</si>
  <si>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</si>
  <si>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</si>
  <si>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</si>
  <si>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</si>
  <si>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</si>
  <si>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</si>
  <si>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</si>
  <si>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</si>
  <si>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</si>
  <si>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</si>
  <si>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</si>
  <si>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</si>
  <si>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</si>
  <si>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</si>
  <si>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</si>
  <si>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</si>
  <si>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</si>
  <si>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</si>
  <si>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</si>
  <si>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</si>
  <si>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</si>
  <si>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</si>
  <si>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</si>
  <si>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</si>
  <si>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</si>
  <si>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</si>
  <si>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</si>
  <si>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</si>
  <si>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</si>
  <si>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</si>
  <si>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</si>
  <si>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</si>
  <si>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</si>
  <si>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</si>
  <si>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</si>
  <si>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</si>
  <si>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</si>
  <si>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</si>
  <si>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</si>
  <si>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</si>
  <si>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</si>
  <si>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</si>
  <si>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</si>
  <si>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</si>
  <si>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</si>
  <si>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</si>
  <si>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</si>
  <si>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</si>
  <si>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</si>
  <si>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</si>
  <si>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</si>
  <si>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</si>
  <si>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</si>
  <si>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</si>
  <si>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</si>
  <si>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</si>
  <si>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</si>
  <si>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</si>
  <si>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</si>
  <si>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</si>
  <si>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</si>
  <si>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</si>
  <si>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</si>
  <si>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</si>
  <si>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</si>
  <si>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</si>
  <si>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</si>
  <si>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</si>
  <si>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</si>
  <si>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</si>
  <si>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</si>
  <si>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</si>
  <si>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</si>
  <si>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</si>
  <si>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</si>
  <si>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</si>
  <si>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</si>
  <si>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</si>
  <si>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</si>
  <si>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</si>
  <si>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</si>
  <si>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</si>
  <si>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</si>
  <si>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</si>
  <si>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</si>
  <si>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</si>
  <si>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</si>
  <si>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</si>
  <si>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</si>
  <si>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</si>
  <si>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</si>
  <si>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</si>
  <si>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</si>
  <si>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</si>
  <si>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</si>
  <si>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</si>
  <si>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</si>
  <si>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</si>
  <si>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</si>
  <si>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</si>
  <si>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</si>
  <si>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</si>
  <si>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</si>
  <si>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</si>
  <si>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</si>
  <si>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</si>
  <si>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</si>
  <si>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</si>
  <si>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</si>
  <si>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</si>
  <si>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</si>
  <si>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</si>
  <si>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</si>
  <si>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</si>
  <si>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</si>
  <si>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</si>
  <si>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</si>
  <si>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</si>
  <si>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</si>
  <si>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</si>
  <si>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</si>
  <si>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</si>
  <si>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</si>
  <si>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</si>
  <si>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</si>
  <si>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</si>
  <si>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</si>
  <si>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</si>
  <si>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</si>
  <si>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</si>
  <si>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</si>
  <si>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</si>
  <si>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</si>
  <si>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</si>
  <si>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</si>
  <si>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</si>
  <si>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</si>
  <si>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</si>
  <si>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</si>
  <si>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</si>
  <si>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</si>
  <si>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</si>
  <si>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</si>
  <si>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</si>
  <si>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</si>
  <si>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</si>
  <si>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</si>
  <si>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</si>
  <si>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</si>
  <si>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</si>
  <si>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</si>
  <si>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</si>
  <si>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</si>
  <si>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</si>
  <si>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</si>
  <si>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</si>
  <si>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</si>
  <si>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</si>
  <si>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</si>
  <si>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</si>
  <si>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</si>
  <si>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</si>
  <si>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</si>
  <si>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</si>
  <si>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</si>
  <si>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</si>
  <si>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</si>
  <si>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</si>
  <si>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</si>
  <si>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</si>
  <si>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</si>
  <si>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</si>
  <si>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</si>
  <si>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</si>
  <si>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</si>
  <si>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</si>
  <si>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</si>
  <si>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</si>
  <si>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</si>
  <si>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</si>
  <si>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</si>
  <si>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</si>
  <si>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</si>
  <si>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</si>
  <si>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</si>
  <si>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</si>
  <si>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</si>
  <si>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</si>
  <si>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</si>
  <si>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</si>
  <si>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</si>
  <si>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</si>
  <si>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</si>
  <si>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</si>
  <si>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</si>
  <si>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</si>
  <si>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</si>
  <si>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</si>
  <si>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</si>
  <si>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</si>
  <si>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</si>
  <si>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</si>
  <si>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</si>
  <si>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</si>
  <si>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</si>
  <si>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</si>
  <si>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</si>
  <si>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</si>
  <si>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</si>
  <si>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</si>
  <si>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</si>
  <si>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</si>
  <si>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</si>
  <si>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</si>
  <si>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</si>
  <si>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</si>
  <si>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</si>
  <si>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</si>
  <si>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</si>
  <si>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</si>
  <si>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</si>
  <si>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</si>
  <si>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</si>
  <si>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</si>
  <si>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</si>
  <si>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</si>
  <si>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</si>
  <si>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</si>
  <si>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</si>
  <si>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</si>
  <si>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</si>
  <si>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</si>
  <si>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</si>
  <si>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</si>
  <si>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</si>
  <si>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</si>
  <si>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</si>
  <si>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</si>
  <si>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</si>
  <si>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</si>
  <si>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</si>
  <si>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</si>
  <si>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</si>
  <si>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</si>
  <si>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</si>
  <si>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</si>
  <si>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</si>
  <si>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</si>
  <si>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</si>
  <si>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</si>
  <si>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</si>
  <si>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</si>
  <si>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</si>
  <si>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</si>
  <si>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</si>
  <si>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</si>
  <si>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</si>
  <si>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</si>
  <si>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</si>
  <si>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</si>
  <si>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</si>
  <si>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</si>
  <si>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</si>
  <si>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</si>
  <si>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</si>
  <si>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</si>
  <si>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</si>
  <si>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</si>
  <si>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</si>
  <si>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</si>
  <si>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</si>
  <si>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</si>
  <si>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</si>
  <si>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</si>
  <si>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</si>
  <si>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</si>
  <si>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</si>
  <si>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</si>
  <si>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</si>
  <si>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</si>
  <si>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</si>
  <si>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</si>
  <si>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</si>
  <si>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</si>
  <si>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</si>
  <si>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</si>
  <si>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</si>
  <si>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</si>
  <si>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</si>
  <si>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</si>
  <si>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</si>
  <si>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</si>
  <si>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</si>
  <si>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</si>
  <si>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</si>
  <si>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</si>
  <si>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</si>
  <si>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</si>
  <si>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</si>
  <si>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</si>
  <si>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</si>
  <si>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</si>
  <si>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</si>
  <si>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</si>
  <si>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</si>
  <si>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</si>
  <si>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</si>
  <si>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</si>
  <si>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</si>
  <si>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</si>
  <si>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</si>
  <si>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</si>
  <si>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</si>
  <si>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</si>
  <si>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</si>
  <si>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</si>
  <si>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</si>
  <si>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</si>
  <si>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</si>
  <si>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</si>
  <si>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</si>
  <si>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</si>
  <si>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</si>
  <si>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</si>
  <si>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</si>
  <si>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</si>
  <si>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</si>
  <si>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</si>
  <si>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</si>
  <si>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</si>
  <si>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</si>
  <si>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</si>
  <si>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</si>
  <si>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</si>
  <si>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</si>
  <si>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</si>
  <si>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</si>
  <si>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</si>
  <si>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</si>
  <si>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</si>
  <si>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</si>
  <si>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</si>
  <si>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</si>
  <si>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</si>
  <si>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</si>
  <si>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</si>
  <si>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</si>
  <si>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</si>
  <si>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</si>
  <si>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</si>
  <si>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</si>
  <si>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</si>
  <si>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</si>
  <si>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</si>
  <si>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</si>
  <si>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</si>
  <si>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</si>
  <si>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</si>
  <si>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</si>
  <si>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</si>
  <si>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</si>
  <si>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</si>
  <si>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</si>
  <si>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</si>
  <si>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</si>
  <si>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</si>
  <si>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</si>
  <si>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</si>
  <si>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</si>
  <si>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</si>
  <si>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</si>
  <si>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</si>
  <si>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</si>
  <si>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</si>
  <si>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</si>
  <si>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</si>
  <si>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</si>
  <si>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</si>
  <si>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</si>
  <si>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</si>
  <si>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</si>
  <si>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</si>
  <si>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</si>
  <si>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</si>
  <si>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</si>
  <si>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</si>
  <si>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</si>
  <si>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</si>
  <si>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</si>
  <si>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</si>
  <si>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</si>
  <si>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</si>
  <si>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</si>
  <si>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</si>
  <si>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</si>
  <si>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</si>
  <si>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</si>
  <si>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</si>
  <si>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</si>
  <si>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</si>
  <si>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</si>
  <si>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</si>
  <si>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</si>
  <si>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</si>
  <si>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</si>
  <si>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</si>
  <si>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</si>
  <si>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</si>
  <si>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</si>
  <si>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</si>
  <si>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</si>
  <si>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</si>
  <si>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</si>
  <si>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</si>
  <si>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</si>
  <si>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</si>
  <si>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</si>
  <si>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</si>
  <si>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</si>
  <si>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</si>
  <si>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</si>
  <si>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</si>
  <si>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</si>
  <si>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</si>
  <si>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</si>
  <si>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</si>
  <si>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</si>
  <si>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</si>
  <si>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</si>
  <si>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</si>
  <si>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</si>
  <si>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</si>
  <si>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</si>
  <si>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</si>
  <si>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</si>
  <si>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</si>
  <si>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</si>
  <si>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</si>
  <si>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</si>
  <si>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</si>
  <si>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</si>
  <si>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</si>
  <si>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</si>
  <si>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</si>
  <si>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</si>
  <si>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</si>
  <si>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</si>
  <si>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</si>
  <si>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</si>
  <si>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</si>
  <si>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</si>
  <si>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</si>
  <si>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</si>
  <si>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</si>
  <si>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</si>
  <si>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</si>
  <si>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</si>
  <si>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</si>
  <si>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</si>
  <si>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</si>
  <si>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</si>
  <si>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</si>
  <si>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</si>
  <si>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</si>
  <si>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</si>
  <si>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</si>
  <si>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</si>
  <si>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</si>
  <si>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</si>
  <si>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</si>
  <si>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</si>
  <si>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</si>
  <si>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</si>
  <si>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</si>
  <si>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</si>
  <si>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</si>
  <si>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</si>
  <si>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</si>
  <si>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</si>
  <si>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</si>
  <si>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</si>
  <si>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</si>
  <si>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</si>
  <si>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</si>
  <si>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</si>
  <si>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</si>
  <si>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</si>
  <si>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</si>
  <si>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</si>
  <si>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</si>
  <si>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</si>
  <si>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</si>
  <si>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</si>
  <si>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</si>
  <si>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</si>
  <si>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</si>
  <si>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</si>
  <si>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</si>
  <si>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</si>
  <si>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</si>
  <si>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</si>
  <si>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</si>
  <si>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</si>
  <si>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</si>
  <si>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</si>
  <si>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</si>
  <si>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</si>
  <si>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</si>
  <si>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</si>
  <si>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</si>
  <si>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</si>
  <si>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</si>
  <si>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</si>
  <si>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</si>
  <si>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</si>
  <si>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</si>
  <si>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</si>
  <si>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</si>
  <si>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</si>
  <si>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</si>
  <si>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</si>
  <si>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</si>
  <si>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</si>
  <si>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</si>
  <si>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</si>
  <si>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</si>
  <si>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</si>
  <si>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</si>
  <si>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</si>
  <si>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</si>
  <si>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</si>
  <si>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</si>
  <si>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</si>
  <si>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</si>
  <si>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</si>
  <si>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</si>
  <si>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</si>
  <si>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</si>
  <si>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</si>
  <si>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</si>
  <si>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</si>
  <si>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</si>
  <si>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</si>
  <si>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</si>
  <si>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</si>
  <si>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</si>
  <si>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</si>
  <si>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</si>
  <si>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</si>
  <si>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</si>
  <si>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</si>
  <si>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</si>
  <si>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</si>
  <si>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</si>
  <si>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</si>
  <si>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</si>
  <si>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</si>
  <si>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</si>
  <si>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</si>
  <si>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</si>
  <si>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</si>
  <si>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</si>
  <si>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</si>
  <si>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</si>
  <si>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</si>
  <si>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</si>
  <si>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</si>
  <si>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</si>
  <si>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</si>
  <si>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</si>
  <si>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</si>
  <si>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</si>
  <si>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</si>
  <si>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</si>
  <si>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</si>
  <si>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</si>
  <si>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</si>
  <si>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</si>
  <si>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</si>
  <si>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</si>
  <si>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</si>
  <si>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</si>
  <si>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</si>
  <si>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</si>
  <si>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</si>
  <si>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</si>
  <si>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</si>
  <si>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</si>
  <si>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</si>
  <si>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</si>
  <si>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</si>
  <si>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</si>
  <si>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</si>
  <si>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</si>
  <si>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</si>
  <si>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</si>
  <si>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</si>
  <si>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</si>
  <si>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</si>
  <si>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</si>
  <si>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</si>
  <si>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</si>
  <si>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</si>
  <si>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</si>
  <si>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</si>
  <si>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</si>
  <si>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</si>
  <si>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</si>
  <si>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</si>
  <si>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</si>
  <si>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</si>
  <si>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</si>
  <si>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</si>
  <si>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</si>
  <si>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</si>
  <si>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</si>
  <si>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</si>
  <si>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</si>
  <si>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</si>
  <si>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</si>
  <si>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</si>
  <si>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</si>
  <si>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</si>
  <si>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</si>
  <si>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</si>
  <si>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</si>
  <si>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</si>
  <si>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</si>
  <si>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</si>
  <si>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</si>
  <si>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</si>
  <si>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</si>
  <si>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</si>
  <si>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</si>
  <si>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</si>
  <si>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</si>
  <si>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</si>
  <si>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</si>
  <si>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</si>
  <si>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</si>
  <si>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</si>
  <si>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</si>
  <si>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</si>
  <si>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</si>
  <si>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</si>
  <si>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</si>
  <si>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</si>
  <si>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</si>
  <si>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</si>
  <si>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</si>
  <si>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</si>
  <si>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</si>
  <si>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</si>
  <si>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</si>
  <si>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</si>
  <si>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</si>
  <si>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</si>
  <si>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</si>
  <si>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</si>
  <si>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</si>
  <si>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</si>
  <si>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</si>
  <si>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</si>
  <si>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</si>
  <si>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</si>
  <si>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</si>
  <si>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</si>
  <si>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</si>
  <si>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</si>
  <si>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</si>
  <si>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</si>
  <si>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</si>
  <si>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</si>
  <si>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</si>
  <si>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</si>
  <si>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</si>
  <si>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</si>
  <si>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</si>
  <si>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</si>
  <si>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</si>
  <si>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</si>
  <si>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</si>
  <si>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</si>
  <si>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</si>
  <si>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</si>
  <si>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</si>
  <si>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</si>
  <si>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</si>
  <si>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</si>
  <si>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</si>
  <si>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</si>
  <si>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</si>
  <si>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</si>
  <si>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</si>
  <si>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</si>
  <si>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</si>
  <si>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</si>
  <si>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</si>
  <si>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</si>
  <si>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</si>
  <si>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</si>
  <si>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</si>
  <si>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</si>
  <si>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</si>
  <si>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</si>
  <si>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</si>
  <si>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</si>
  <si>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</si>
  <si>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</si>
  <si>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</si>
  <si>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</si>
  <si>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</si>
  <si>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</si>
  <si>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</si>
  <si>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</si>
  <si>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</si>
  <si>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</si>
  <si>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</si>
  <si>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</si>
  <si>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</si>
  <si>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</si>
  <si>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</si>
  <si>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</si>
  <si>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</si>
  <si>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</si>
  <si>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</si>
  <si>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</si>
  <si>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</si>
  <si>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</si>
  <si>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</si>
  <si>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</si>
  <si>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</si>
  <si>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</si>
  <si>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</si>
  <si>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</si>
  <si>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</si>
  <si>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</si>
  <si>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</si>
  <si>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</si>
  <si>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</si>
  <si>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</si>
  <si>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</si>
  <si>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</si>
  <si>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</si>
  <si>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</si>
  <si>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</si>
  <si>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</si>
  <si>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</si>
  <si>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</si>
  <si>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</si>
  <si>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</si>
  <si>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</si>
  <si>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</si>
  <si>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</si>
  <si>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</si>
  <si>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</si>
  <si>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</si>
  <si>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</si>
  <si>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</si>
  <si>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</si>
  <si>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</si>
  <si>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</si>
  <si>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</si>
  <si>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</si>
  <si>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</si>
  <si>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</si>
  <si>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</si>
  <si>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</si>
  <si>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</si>
  <si>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</si>
  <si>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</si>
  <si>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</si>
  <si>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</si>
  <si>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</si>
  <si>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</si>
  <si>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</si>
  <si>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</si>
  <si>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</si>
  <si>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</si>
  <si>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</si>
  <si>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</si>
  <si>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</si>
  <si>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</si>
  <si>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</si>
  <si>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</si>
  <si>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</si>
  <si>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</si>
  <si>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</si>
  <si>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</si>
  <si>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</si>
  <si>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</si>
  <si>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</si>
  <si>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</si>
  <si>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</si>
  <si>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</si>
  <si>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</si>
  <si>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</si>
  <si>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</si>
  <si>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</si>
  <si>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</si>
  <si>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</si>
  <si>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</si>
  <si>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</si>
  <si>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</si>
  <si>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</si>
  <si>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</si>
  <si>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</si>
  <si>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</si>
  <si>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</si>
  <si>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</si>
  <si>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</si>
  <si>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</si>
  <si>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</si>
  <si>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</si>
  <si>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</si>
  <si>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</si>
  <si>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</si>
  <si>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</si>
  <si>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</si>
  <si>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</si>
  <si>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</si>
  <si>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</si>
  <si>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</si>
  <si>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</si>
  <si>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</si>
  <si>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</si>
  <si>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</si>
  <si>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</si>
  <si>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</si>
  <si>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</si>
  <si>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</si>
  <si>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</si>
  <si>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</si>
  <si>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</si>
  <si>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</si>
  <si>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</si>
  <si>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</si>
  <si>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</si>
  <si>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</si>
  <si>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</si>
  <si>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</si>
  <si>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</si>
  <si>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</si>
  <si>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</si>
  <si>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</si>
  <si>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</si>
  <si>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</si>
  <si>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</si>
  <si>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</si>
  <si>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</si>
  <si>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</si>
  <si>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</si>
  <si>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</si>
  <si>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</si>
  <si>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</si>
  <si>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</si>
  <si>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</si>
  <si>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</si>
  <si>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</si>
  <si>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</si>
  <si>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</si>
  <si>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</si>
  <si>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</si>
  <si>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</si>
  <si>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</si>
  <si>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</si>
  <si>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</si>
  <si>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</si>
  <si>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</si>
  <si>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</si>
  <si>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</si>
  <si>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</si>
  <si>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</si>
  <si>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</si>
  <si>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</si>
  <si>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</si>
  <si>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</si>
  <si>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</si>
  <si>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</si>
  <si>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</si>
  <si>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</si>
  <si>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</si>
  <si>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</si>
  <si>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</si>
  <si>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</si>
  <si>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</si>
  <si>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</si>
  <si>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</si>
  <si>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</si>
  <si>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</si>
  <si>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</si>
  <si>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</si>
  <si>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</si>
  <si>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</si>
  <si>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</si>
  <si>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</si>
  <si>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</si>
  <si>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</si>
  <si>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</si>
  <si>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</si>
  <si>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</si>
  <si>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</si>
  <si>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</si>
  <si>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</si>
  <si>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</si>
  <si>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</si>
  <si>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</si>
  <si>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</si>
  <si>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</si>
  <si>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</si>
  <si>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</si>
  <si>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</si>
  <si>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</si>
  <si>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</si>
  <si>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</si>
  <si>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</si>
  <si>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</si>
  <si>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</si>
  <si>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</si>
  <si>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</si>
  <si>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</si>
  <si>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</si>
  <si>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</si>
  <si>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</si>
  <si>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</si>
  <si>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</si>
  <si>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</si>
  <si>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</si>
  <si>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</si>
  <si>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</si>
  <si>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</si>
  <si>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</si>
  <si>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</si>
  <si>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</si>
  <si>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</si>
  <si>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</si>
  <si>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</si>
  <si>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</si>
  <si>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</si>
  <si>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</si>
  <si>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</si>
  <si>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</si>
  <si>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</si>
  <si>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</si>
  <si>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</si>
  <si>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</si>
  <si>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</si>
  <si>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</si>
  <si>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</si>
  <si>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</si>
  <si>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</si>
  <si>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</si>
  <si>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</si>
  <si>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</si>
  <si>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</si>
  <si>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</si>
  <si>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</si>
  <si>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</si>
  <si>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</si>
  <si>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</si>
  <si>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</si>
  <si>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</si>
  <si>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</si>
  <si>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</si>
  <si>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</si>
  <si>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</si>
  <si>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</si>
  <si>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</si>
  <si>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</si>
  <si>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</si>
  <si>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</si>
  <si>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</si>
  <si>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</si>
  <si>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</si>
  <si>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</si>
  <si>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</si>
  <si>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</si>
  <si>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</si>
  <si>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</si>
  <si>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</si>
  <si>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</si>
  <si>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</si>
  <si>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</si>
  <si>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</si>
  <si>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</si>
  <si>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</si>
  <si>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</si>
  <si>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</si>
  <si>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</si>
  <si>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</si>
  <si>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</si>
  <si>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</si>
  <si>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</si>
  <si>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</si>
  <si>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</si>
  <si>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</si>
  <si>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</si>
  <si>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</si>
  <si>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</si>
  <si>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</si>
  <si>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</si>
  <si>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</si>
  <si>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</si>
  <si>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</si>
  <si>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</si>
  <si>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</si>
  <si>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</si>
  <si>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</si>
  <si>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</si>
  <si>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</si>
  <si>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</si>
  <si>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</si>
  <si>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</si>
  <si>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</si>
  <si>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</si>
  <si>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</si>
  <si>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</si>
  <si>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</si>
  <si>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</si>
  <si>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</si>
  <si>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</si>
  <si>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</si>
  <si>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</si>
  <si>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</si>
  <si>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</si>
  <si>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</si>
  <si>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</si>
  <si>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</si>
  <si>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</si>
  <si>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</si>
  <si>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</si>
  <si>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</si>
  <si>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</si>
  <si>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</si>
  <si>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</si>
  <si>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</si>
  <si>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</si>
  <si>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</si>
  <si>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</si>
  <si>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</si>
  <si>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</si>
  <si>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</si>
  <si>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</si>
  <si>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</si>
  <si>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</si>
  <si>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</si>
  <si>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</si>
  <si>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</si>
  <si>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</si>
  <si>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</si>
  <si>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</si>
  <si>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</si>
  <si>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</si>
  <si>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</si>
  <si>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</si>
  <si>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</si>
  <si>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</si>
  <si>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</si>
  <si>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</si>
  <si>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</si>
  <si>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</si>
  <si>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</si>
  <si>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</si>
  <si>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</si>
  <si>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</si>
  <si>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</si>
  <si>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</si>
  <si>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</si>
  <si>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</si>
  <si>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</si>
  <si>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</si>
  <si>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</si>
  <si>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</si>
  <si>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</si>
  <si>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</si>
  <si>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</si>
  <si>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</si>
  <si>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</si>
  <si>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</si>
  <si>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</si>
  <si>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</si>
  <si>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</si>
  <si>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</si>
  <si>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</si>
  <si>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</si>
  <si>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</si>
  <si>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</si>
  <si>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</si>
  <si>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</si>
  <si>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</si>
  <si>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</si>
  <si>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</si>
  <si>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</si>
  <si>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</si>
  <si>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</si>
  <si>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</si>
  <si>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</si>
  <si>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</si>
  <si>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</si>
  <si>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</si>
  <si>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</si>
  <si>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</si>
  <si>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</si>
  <si>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</si>
  <si>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</si>
  <si>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</si>
  <si>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</si>
  <si>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</si>
  <si>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</si>
  <si>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</si>
  <si>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</si>
  <si>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</si>
  <si>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</si>
  <si>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</si>
  <si>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</si>
  <si>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</si>
  <si>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</si>
  <si>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</si>
  <si>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</si>
  <si>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</si>
  <si>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</si>
  <si>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</si>
  <si>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</si>
  <si>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</si>
  <si>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</si>
  <si>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</si>
  <si>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</si>
  <si>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</si>
  <si>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</si>
  <si>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</si>
  <si>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</si>
  <si>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</si>
  <si>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</si>
  <si>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</si>
  <si>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</si>
  <si>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</si>
  <si>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</si>
  <si>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</si>
  <si>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</si>
  <si>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</si>
  <si>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</si>
  <si>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</si>
  <si>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</si>
  <si>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</si>
  <si>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</si>
  <si>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</si>
  <si>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</si>
  <si>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</si>
  <si>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</si>
  <si>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</si>
  <si>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</si>
  <si>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</si>
  <si>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</si>
  <si>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</si>
  <si>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</si>
  <si>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</si>
  <si>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</si>
  <si>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</si>
  <si>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</si>
  <si>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</si>
  <si>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</si>
  <si>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</si>
  <si>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</si>
  <si>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</si>
  <si>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</si>
  <si>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</si>
  <si>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</si>
  <si>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</si>
  <si>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</si>
  <si>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</si>
  <si>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</si>
  <si>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</si>
  <si>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</si>
  <si>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</si>
  <si>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</si>
  <si>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</si>
  <si>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</si>
  <si>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</si>
  <si>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</si>
  <si>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</si>
  <si>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</si>
  <si>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</si>
  <si>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</si>
  <si>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</si>
  <si>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</si>
  <si>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</si>
  <si>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</si>
  <si>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</si>
  <si>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</si>
  <si>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</si>
  <si>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</si>
  <si>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</si>
  <si>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</si>
  <si>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</si>
  <si>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</si>
  <si>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</si>
  <si>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</si>
  <si>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</si>
  <si>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</si>
  <si>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</si>
  <si>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</si>
  <si>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</si>
  <si>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</si>
  <si>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</si>
  <si>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</si>
  <si>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</si>
  <si>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</si>
  <si>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</si>
  <si>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</si>
  <si>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</si>
  <si>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</si>
  <si>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</si>
  <si>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</si>
  <si>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</si>
  <si>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</si>
  <si>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</si>
  <si>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</si>
  <si>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</si>
  <si>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</si>
  <si>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</si>
  <si>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</si>
  <si>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</si>
  <si>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</si>
  <si>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</si>
  <si>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</si>
  <si>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</si>
  <si>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</si>
  <si>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</si>
  <si>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</si>
  <si>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</si>
  <si>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</si>
  <si>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</si>
  <si>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</si>
  <si>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</si>
  <si>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</si>
  <si>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</si>
  <si>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</si>
  <si>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</si>
  <si>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</si>
  <si>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</si>
  <si>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</si>
  <si>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</si>
  <si>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</si>
  <si>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</si>
  <si>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</si>
  <si>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</si>
  <si>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</si>
  <si>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</si>
  <si>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</si>
  <si>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</si>
  <si>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</si>
  <si>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</si>
  <si>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</si>
  <si>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</si>
  <si>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</si>
  <si>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</si>
  <si>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</si>
  <si>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</si>
  <si>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</si>
  <si>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</si>
  <si>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</si>
  <si>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</si>
  <si>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</si>
  <si>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</si>
  <si>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</si>
  <si>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</si>
  <si>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</si>
  <si>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</si>
  <si>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</si>
  <si>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</si>
  <si>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</si>
  <si>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</si>
  <si>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</si>
  <si>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</si>
  <si>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</si>
  <si>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</si>
  <si>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</si>
  <si>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</si>
  <si>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</si>
  <si>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</si>
  <si>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</si>
  <si>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</si>
  <si>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</si>
  <si>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</si>
  <si>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</si>
  <si>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</si>
  <si>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</si>
  <si>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</si>
  <si>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</si>
  <si>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</si>
  <si>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</si>
  <si>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</si>
  <si>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</si>
  <si>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</si>
  <si>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</si>
  <si>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</si>
  <si>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</si>
  <si>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</si>
  <si>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</si>
  <si>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</si>
  <si>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</si>
  <si>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</si>
  <si>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</si>
  <si>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</si>
  <si>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</si>
  <si>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</si>
  <si>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</si>
  <si>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</si>
  <si>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</si>
  <si>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</si>
  <si>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</si>
  <si>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</si>
  <si>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</si>
  <si>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</si>
  <si>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</si>
  <si>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</si>
  <si>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</si>
  <si>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</si>
  <si>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</si>
  <si>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</si>
  <si>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</si>
  <si>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</si>
  <si>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</si>
  <si>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</si>
  <si>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</si>
  <si>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</si>
  <si>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</si>
  <si>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</si>
  <si>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</si>
  <si>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</si>
  <si>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</si>
  <si>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</si>
  <si>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</si>
  <si>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</si>
  <si>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</si>
  <si>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</si>
  <si>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</si>
  <si>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</si>
  <si>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</si>
  <si>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</si>
  <si>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</si>
  <si>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</si>
  <si>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</si>
  <si>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</si>
  <si>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</si>
  <si>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</si>
  <si>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</si>
  <si>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</si>
  <si>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</si>
  <si>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</si>
  <si>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</si>
  <si>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</si>
  <si>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</si>
  <si>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</si>
  <si>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</si>
  <si>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</si>
  <si>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</si>
  <si>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</si>
  <si>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</si>
  <si>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</si>
  <si>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</si>
  <si>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</si>
  <si>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</si>
  <si>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</si>
  <si>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</si>
  <si>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</si>
  <si>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</si>
  <si>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</si>
  <si>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</si>
  <si>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</si>
  <si>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</si>
  <si>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</si>
  <si>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</si>
  <si>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</si>
  <si>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</si>
  <si>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</si>
  <si>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</si>
  <si>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</si>
  <si>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</si>
  <si>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</si>
  <si>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</si>
  <si>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</si>
  <si>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</si>
  <si>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</si>
  <si>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</si>
  <si>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</si>
  <si>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</si>
  <si>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</si>
  <si>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</si>
  <si>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</si>
  <si>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</si>
  <si>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</si>
  <si>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</si>
  <si>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</si>
  <si>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</si>
  <si>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</si>
  <si>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</si>
  <si>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</si>
  <si>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</si>
  <si>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</si>
  <si>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</si>
  <si>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</si>
  <si>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</si>
  <si>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</si>
  <si>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</si>
  <si>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</si>
  <si>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</si>
  <si>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</si>
  <si>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</si>
  <si>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</si>
  <si>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</si>
  <si>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</si>
  <si>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</si>
  <si>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</si>
  <si>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</si>
  <si>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</si>
  <si>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</si>
  <si>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</si>
  <si>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</si>
  <si>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</si>
  <si>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</si>
  <si>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</si>
  <si>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</si>
  <si>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</si>
  <si>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</si>
  <si>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</si>
  <si>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</si>
  <si>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</si>
  <si>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</si>
  <si>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</si>
  <si>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</si>
  <si>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</si>
  <si>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</si>
  <si>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</si>
  <si>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</si>
  <si>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</si>
  <si>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</si>
  <si>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</si>
  <si>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</si>
  <si>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</si>
  <si>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</si>
  <si>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</si>
  <si>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</si>
  <si>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</si>
  <si>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</si>
  <si>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</si>
  <si>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</si>
  <si>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</si>
  <si>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</si>
  <si>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</si>
  <si>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</si>
  <si>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</si>
  <si>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</si>
  <si>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</si>
  <si>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</si>
  <si>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</si>
  <si>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</si>
  <si>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</si>
  <si>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</si>
  <si>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</si>
  <si>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</si>
  <si>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</si>
  <si>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</si>
  <si>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</si>
  <si>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</si>
  <si>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</si>
  <si>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</si>
  <si>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</si>
  <si>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</si>
  <si>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</si>
  <si>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</si>
  <si>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</si>
  <si>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</si>
  <si>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</si>
  <si>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</si>
  <si>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</si>
  <si>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</si>
  <si>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</si>
  <si>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</si>
  <si>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</si>
  <si>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</si>
  <si>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</si>
  <si>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</si>
  <si>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</si>
  <si>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</si>
  <si>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</si>
  <si>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</si>
  <si>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</si>
  <si>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</si>
  <si>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</si>
  <si>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</si>
  <si>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</si>
  <si>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</si>
  <si>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</si>
  <si>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</si>
  <si>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</si>
  <si>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</si>
  <si>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</si>
  <si>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</si>
  <si>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</si>
  <si>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</si>
  <si>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</si>
  <si>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</si>
  <si>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</si>
  <si>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</si>
  <si>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</si>
  <si>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</si>
  <si>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</si>
  <si>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</si>
  <si>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</si>
  <si>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</si>
  <si>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</si>
  <si>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</si>
  <si>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</si>
  <si>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</si>
  <si>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</si>
  <si>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</si>
  <si>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</si>
  <si>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</si>
  <si>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</si>
  <si>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</si>
  <si>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</si>
  <si>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</si>
  <si>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</si>
  <si>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</si>
  <si>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</si>
  <si>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</si>
  <si>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</si>
  <si>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</si>
  <si>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</si>
  <si>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</si>
  <si>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</si>
  <si>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</si>
  <si>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</si>
  <si>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</si>
  <si>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</si>
  <si>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</si>
  <si>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</si>
  <si>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</si>
  <si>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</si>
  <si>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</si>
  <si>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</si>
  <si>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</si>
  <si>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</si>
  <si>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</si>
  <si>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</si>
  <si>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</si>
  <si>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</si>
  <si>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</si>
  <si>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</si>
  <si>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</si>
  <si>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</si>
  <si>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</si>
  <si>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</si>
  <si>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</si>
  <si>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</si>
  <si>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</si>
  <si>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</si>
  <si>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</si>
  <si>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</si>
  <si>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</si>
  <si>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</si>
  <si>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</si>
  <si>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</si>
  <si>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</si>
  <si>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</si>
  <si>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</si>
  <si>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</si>
  <si>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</si>
  <si>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</si>
  <si>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</si>
  <si>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</si>
  <si>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</si>
  <si>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</si>
  <si>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</si>
  <si>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</si>
  <si>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</si>
  <si>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</si>
  <si>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</si>
  <si>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</si>
  <si>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</si>
  <si>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</si>
  <si>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</si>
  <si>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</si>
  <si>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</si>
  <si>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</si>
  <si>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</si>
  <si>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</si>
  <si>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</si>
  <si>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</si>
  <si>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</si>
  <si>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</si>
  <si>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</si>
  <si>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</si>
  <si>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</si>
  <si>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</si>
  <si>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</si>
  <si>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</si>
  <si>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</si>
  <si>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</si>
  <si>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</si>
  <si>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</si>
  <si>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</si>
  <si>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</si>
  <si>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</si>
  <si>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</si>
  <si>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</si>
  <si>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</si>
  <si>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</si>
  <si>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</si>
  <si>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</si>
  <si>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</si>
  <si>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</si>
  <si>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</si>
  <si>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</si>
  <si>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</si>
  <si>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</si>
  <si>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</si>
  <si>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</si>
  <si>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</si>
  <si>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</si>
  <si>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</si>
  <si>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</si>
  <si>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</si>
  <si>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</si>
  <si>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</si>
  <si>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</si>
  <si>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</si>
  <si>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</si>
  <si>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</si>
  <si>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</si>
  <si>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</si>
  <si>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</si>
  <si>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</si>
  <si>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</si>
  <si>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</si>
  <si>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</si>
  <si>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</si>
  <si>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</si>
  <si>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</si>
  <si>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</si>
  <si>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</si>
  <si>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</si>
  <si>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</si>
  <si>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</si>
  <si>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</si>
  <si>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</si>
  <si>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</si>
  <si>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</si>
  <si>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</si>
  <si>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</si>
  <si>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</si>
  <si>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</si>
  <si>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</si>
  <si>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</si>
  <si>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</si>
  <si>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</si>
  <si>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</si>
  <si>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</si>
  <si>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</si>
  <si>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</si>
  <si>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</si>
  <si>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</si>
  <si>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</si>
  <si>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</si>
  <si>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</si>
  <si>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</si>
  <si>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</si>
  <si>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</si>
  <si>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</si>
  <si>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</si>
  <si>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</si>
  <si>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</si>
  <si>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</si>
  <si>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</si>
  <si>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</si>
  <si>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</si>
  <si>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</si>
  <si>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</si>
  <si>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</si>
  <si>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</si>
  <si>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</si>
  <si>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</si>
  <si>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</si>
  <si>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</si>
  <si>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</si>
  <si>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</si>
  <si>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</si>
  <si>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</si>
  <si>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</si>
  <si>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</si>
  <si>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</si>
  <si>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</si>
  <si>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</si>
  <si>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</si>
  <si>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</si>
  <si>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</si>
  <si>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</si>
  <si>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</si>
  <si>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</si>
  <si>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</si>
  <si>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</si>
  <si>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</si>
  <si>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</si>
  <si>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</si>
  <si>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</si>
  <si>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</si>
  <si>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</si>
  <si>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</si>
  <si>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</si>
  <si>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</si>
  <si>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</si>
  <si>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</si>
  <si>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</si>
  <si>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</si>
  <si>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</si>
  <si>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</si>
  <si>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</si>
  <si>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</si>
  <si>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</si>
  <si>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</si>
  <si>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</si>
  <si>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</si>
  <si>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</si>
  <si>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</si>
  <si>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</si>
  <si>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</si>
  <si>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</si>
  <si>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</si>
  <si>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</si>
  <si>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</si>
  <si>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</si>
  <si>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</si>
  <si>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</si>
  <si>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</si>
  <si>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</si>
  <si>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</si>
  <si>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</si>
  <si>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</si>
  <si>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</si>
  <si>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</si>
  <si>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</si>
  <si>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</si>
  <si>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</si>
  <si>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</si>
  <si>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</si>
  <si>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</si>
  <si>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</si>
  <si>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</si>
  <si>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</si>
  <si>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</si>
  <si>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</si>
  <si>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</si>
  <si>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</si>
  <si>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</si>
  <si>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</si>
  <si>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</si>
  <si>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</si>
  <si>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</si>
  <si>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</si>
  <si>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</si>
  <si>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</si>
  <si>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</si>
  <si>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</si>
  <si>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</si>
  <si>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</si>
  <si>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</si>
  <si>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</si>
  <si>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</si>
  <si>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</si>
  <si>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</si>
  <si>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</si>
  <si>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</si>
  <si>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</si>
  <si>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</si>
  <si>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</si>
  <si>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</si>
  <si>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</si>
  <si>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</si>
  <si>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</si>
  <si>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</si>
  <si>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</si>
  <si>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</si>
  <si>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</si>
  <si>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</si>
  <si>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</si>
  <si>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</si>
  <si>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</si>
  <si>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</si>
  <si>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</si>
  <si>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</si>
  <si>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</si>
  <si>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</si>
  <si>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</si>
  <si>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</si>
  <si>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</si>
  <si>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</si>
  <si>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</si>
  <si>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</si>
  <si>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</si>
  <si>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</si>
  <si>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</si>
  <si>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</si>
  <si>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</si>
  <si>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</si>
  <si>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</si>
  <si>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</si>
  <si>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</si>
  <si>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</si>
  <si>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</si>
  <si>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</si>
  <si>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</si>
  <si>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</si>
  <si>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</si>
  <si>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</si>
  <si>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</si>
  <si>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</si>
  <si>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</si>
  <si>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</si>
  <si>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</si>
  <si>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</si>
  <si>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</si>
  <si>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</si>
  <si>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</si>
  <si>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</si>
  <si>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</si>
  <si>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</si>
  <si>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</si>
  <si>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</si>
  <si>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</si>
  <si>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</si>
  <si>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</si>
  <si>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</si>
  <si>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</si>
  <si>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</si>
  <si>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</si>
  <si>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</si>
  <si>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</si>
  <si>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</si>
  <si>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</si>
  <si>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</si>
  <si>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</si>
  <si>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</si>
  <si>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</si>
  <si>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</si>
  <si>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</si>
  <si>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</si>
  <si>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</si>
  <si>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</si>
  <si>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</si>
  <si>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</si>
  <si>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</si>
  <si>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</si>
  <si>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</si>
  <si>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</si>
  <si>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</si>
  <si>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</si>
  <si>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</si>
  <si>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</si>
  <si>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</si>
  <si>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</si>
  <si>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</si>
  <si>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</si>
  <si>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</si>
  <si>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</si>
  <si>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</si>
  <si>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</si>
  <si>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</si>
  <si>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</si>
  <si>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</si>
  <si>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</si>
  <si>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</si>
  <si>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</si>
  <si>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</si>
  <si>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</si>
  <si>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</si>
  <si>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</si>
  <si>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</si>
  <si>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</si>
  <si>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</si>
  <si>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</si>
  <si>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</si>
  <si>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</si>
  <si>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</si>
  <si>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</si>
  <si>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</si>
  <si>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</si>
  <si>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</si>
  <si>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</si>
  <si>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</si>
  <si>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</si>
  <si>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</si>
  <si>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</si>
  <si>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</si>
  <si>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</si>
  <si>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</si>
  <si>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</si>
  <si>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</si>
  <si>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</si>
  <si>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</si>
  <si>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</si>
  <si>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</si>
  <si>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</si>
  <si>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</si>
  <si>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</si>
  <si>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</si>
  <si>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</si>
  <si>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</si>
  <si>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</si>
  <si>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</si>
  <si>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</si>
  <si>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</si>
  <si>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</si>
  <si>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</si>
  <si>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</si>
  <si>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</si>
  <si>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</si>
  <si>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</si>
  <si>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</si>
  <si>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</si>
  <si>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</si>
  <si>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</si>
  <si>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</si>
  <si>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</si>
  <si>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</si>
  <si>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</si>
  <si>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</si>
  <si>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</si>
  <si>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</si>
  <si>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</si>
  <si>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</si>
  <si>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</si>
  <si>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</si>
  <si>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</si>
  <si>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</si>
  <si>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</si>
  <si>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</si>
  <si>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</si>
  <si>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</si>
  <si>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</si>
  <si>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</si>
  <si>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</si>
  <si>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</si>
  <si>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</si>
  <si>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</si>
  <si>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</si>
  <si>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</si>
  <si>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</si>
  <si>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</si>
  <si>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</si>
  <si>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</si>
  <si>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</si>
  <si>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</si>
  <si>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</si>
  <si>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</si>
  <si>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</si>
  <si>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</si>
  <si>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</si>
  <si>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</si>
  <si>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</si>
  <si>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</si>
  <si>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</si>
  <si>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</si>
  <si>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</si>
  <si>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</si>
  <si>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</si>
  <si>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</si>
  <si>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</si>
  <si>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</si>
  <si>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</si>
  <si>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</si>
  <si>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</si>
  <si>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</si>
  <si>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</si>
  <si>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</si>
  <si>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</si>
  <si>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</si>
  <si>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</si>
  <si>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</si>
  <si>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</si>
  <si>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</si>
  <si>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</si>
  <si>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</si>
  <si>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</si>
  <si>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</si>
  <si>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</si>
  <si>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</si>
  <si>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</si>
  <si>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</si>
  <si>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</si>
  <si>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</si>
  <si>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</si>
  <si>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</si>
  <si>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</si>
  <si>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</si>
  <si>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</si>
  <si>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</si>
  <si>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</si>
  <si>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</si>
  <si>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</si>
  <si>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</si>
  <si>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</si>
  <si>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</si>
  <si>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</si>
  <si>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</si>
  <si>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</si>
  <si>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</si>
  <si>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</si>
  <si>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</si>
  <si>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</si>
  <si>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</si>
  <si>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</si>
  <si>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</si>
  <si>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</si>
  <si>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</si>
  <si>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</si>
  <si>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</si>
  <si>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</si>
  <si>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</si>
  <si>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</si>
  <si>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</si>
  <si>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</si>
  <si>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</si>
  <si>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</si>
  <si>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</si>
  <si>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</si>
  <si>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</si>
  <si>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</si>
  <si>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</si>
  <si>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</si>
  <si>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</si>
  <si>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</si>
  <si>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</si>
  <si>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</si>
  <si>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</si>
  <si>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</si>
  <si>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</si>
  <si>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</si>
  <si>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</si>
  <si>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</si>
  <si>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</si>
  <si>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</si>
  <si>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</si>
  <si>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</si>
  <si>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</si>
  <si>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</si>
  <si>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</si>
  <si>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</si>
  <si>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</si>
  <si>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</si>
  <si>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</si>
  <si>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</si>
  <si>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</si>
  <si>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</si>
  <si>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</si>
  <si>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</si>
  <si>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</si>
  <si>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</si>
  <si>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</si>
  <si>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</si>
  <si>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</si>
  <si>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</si>
  <si>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</si>
  <si>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</si>
  <si>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</si>
  <si>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</si>
  <si>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</si>
  <si>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</si>
  <si>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</si>
  <si>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</si>
  <si>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</si>
  <si>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</si>
  <si>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</si>
  <si>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</si>
  <si>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</si>
  <si>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</si>
  <si>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</si>
  <si>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</si>
  <si>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</si>
  <si>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</si>
  <si>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</si>
  <si>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</si>
  <si>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</si>
  <si>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</si>
  <si>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</si>
  <si>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</si>
  <si>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</si>
  <si>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</si>
  <si>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</si>
  <si>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</si>
  <si>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</si>
  <si>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</si>
  <si>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</si>
  <si>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</si>
  <si>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</si>
  <si>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</si>
  <si>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</si>
  <si>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</si>
  <si>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</si>
  <si>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</si>
  <si>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</si>
  <si>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</si>
  <si>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</si>
  <si>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</si>
  <si>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</si>
  <si>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</si>
  <si>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</si>
  <si>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</si>
  <si>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</si>
  <si>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</si>
  <si>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</si>
  <si>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</si>
  <si>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</si>
  <si>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</si>
  <si>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</si>
  <si>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</si>
  <si>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</si>
  <si>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</si>
  <si>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</si>
  <si>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</si>
  <si>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</si>
  <si>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</si>
  <si>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</si>
  <si>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</si>
  <si>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</si>
  <si>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</si>
  <si>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</si>
  <si>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</si>
  <si>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</si>
  <si>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</si>
  <si>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</si>
  <si>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</si>
  <si>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</si>
  <si>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</si>
  <si>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</si>
  <si>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</si>
  <si>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</si>
  <si>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</si>
  <si>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</si>
  <si>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</si>
  <si>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</si>
  <si>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</si>
  <si>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</si>
  <si>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</si>
  <si>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</si>
  <si>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</si>
  <si>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</si>
  <si>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</si>
  <si>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</si>
  <si>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</si>
  <si>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</si>
  <si>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</si>
  <si>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</si>
  <si>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</si>
  <si>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</si>
  <si>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</si>
  <si>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</si>
  <si>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</si>
  <si>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</si>
  <si>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</si>
  <si>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</si>
  <si>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</si>
  <si>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</si>
  <si>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</si>
  <si>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</si>
  <si>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</si>
  <si>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</si>
  <si>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</si>
  <si>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</si>
  <si>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</si>
  <si>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</si>
  <si>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</si>
  <si>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</si>
  <si>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</si>
  <si>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</si>
  <si>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</si>
  <si>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</si>
  <si>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</si>
  <si>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</si>
  <si>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</si>
  <si>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</si>
  <si>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</si>
  <si>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</si>
  <si>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</si>
  <si>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</si>
  <si>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</si>
  <si>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</si>
  <si>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</si>
  <si>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</si>
  <si>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</si>
  <si>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</si>
  <si>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</si>
  <si>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</si>
  <si>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</si>
  <si>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</si>
  <si>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</si>
  <si>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</si>
  <si>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</si>
  <si>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</si>
  <si>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</si>
  <si>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</si>
  <si>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</si>
  <si>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</si>
  <si>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</si>
  <si>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</si>
  <si>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</si>
  <si>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</si>
  <si>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</si>
  <si>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</si>
  <si>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</si>
  <si>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</si>
  <si>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</si>
  <si>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</si>
  <si>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</si>
  <si>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</si>
  <si>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</si>
  <si>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</si>
  <si>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</si>
  <si>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</si>
  <si>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</si>
  <si>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</si>
  <si>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</si>
  <si>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</si>
  <si>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</si>
  <si>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</si>
  <si>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</si>
  <si>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</si>
  <si>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</si>
  <si>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</si>
  <si>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</si>
  <si>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</si>
  <si>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</si>
  <si>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</si>
  <si>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</si>
  <si>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</si>
  <si>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</si>
  <si>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</si>
  <si>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</si>
  <si>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</si>
  <si>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</si>
  <si>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</si>
  <si>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</si>
  <si>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</si>
  <si>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</si>
  <si>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</si>
  <si>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</si>
  <si>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</si>
  <si>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</si>
  <si>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</si>
  <si>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</si>
  <si>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</si>
  <si>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</si>
  <si>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</si>
  <si>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</si>
  <si>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</si>
  <si>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</si>
  <si>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</si>
  <si>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</si>
  <si>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</si>
  <si>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</si>
  <si>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</si>
  <si>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</si>
  <si>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</si>
  <si>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</si>
  <si>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</si>
  <si>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</si>
  <si>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</si>
  <si>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</si>
  <si>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</si>
  <si>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</si>
  <si>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</si>
  <si>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</si>
  <si>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</si>
  <si>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</si>
  <si>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</si>
  <si>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</si>
  <si>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</si>
  <si>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</si>
  <si>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</si>
  <si>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</si>
  <si>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</si>
  <si>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</si>
  <si>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</si>
  <si>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</si>
  <si>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</si>
  <si>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</si>
  <si>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</si>
  <si>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</si>
  <si>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</si>
  <si>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</si>
  <si>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</si>
  <si>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</si>
  <si>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</si>
  <si>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</si>
  <si>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</si>
  <si>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</si>
  <si>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</si>
  <si>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</si>
  <si>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</si>
  <si>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</si>
  <si>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</si>
  <si>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</si>
  <si>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</si>
  <si>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</si>
  <si>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</si>
  <si>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</si>
  <si>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</si>
  <si>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</si>
  <si>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</si>
  <si>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</si>
  <si>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</si>
  <si>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</si>
  <si>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</si>
  <si>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</si>
  <si>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</si>
  <si>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</si>
  <si>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</si>
  <si>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</si>
  <si>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</si>
  <si>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</si>
  <si>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</si>
  <si>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</si>
  <si>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</si>
  <si>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</si>
  <si>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</si>
  <si>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PCM-20251002-00000712</t>
  </si>
  <si>
    <t xml:space="preserve">again down EM team at site </t>
  </si>
  <si>
    <t>PCM-20251002-00001018</t>
  </si>
  <si>
    <t xml:space="preserve">EM 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</si>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</sst>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21"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8">
    <sortCondition ref="H1:H6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5" totalsRowShown="0" headerRowDxfId="157" dataDxfId="156" headerRowBorderDxfId="154" tableBorderDxfId="155" totalsRowBorderDxfId="153">
  <autoFilter ref="A1:CJ3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5" totalsRowShown="0" headerRowDxfId="31" dataDxfId="30" headerRowBorderDxfId="28" tableBorderDxfId="29">
  <autoFilter ref="A1:L2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0" totalsRowShown="0" headerRowDxfId="15" dataDxfId="14" headerRowBorderDxfId="12" tableBorderDxfId="13">
  <autoFilter ref="A1:L3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8"/>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269.58836319444526</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15.967378587964049</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t="s">
        <v>38964</v>
      </c>
      <c r="F4" s="66">
        <v>45932.504282407404</v>
      </c>
      <c r="G4" s="67">
        <f ca="1">IFERROR(NOW()-F4,"")</f>
        <v>3.2506712967006024E-2</v>
      </c>
      <c r="H4" s="66">
        <v>45932.352754629632</v>
      </c>
      <c r="I4" s="73" t="str">
        <f>IFERROR(VLOOKUP(D4,DB!A:F,6,0),"")</f>
        <v>SCECO</v>
      </c>
      <c r="J4" s="73" t="str">
        <f>IFERROR(VLOOKUP(D4,DB!A:G,7,0),"")</f>
        <v>No BB Shifted</v>
      </c>
      <c r="K4" s="69" t="s">
        <v>38970</v>
      </c>
      <c r="L4" s="70" t="str">
        <f>IFERROR(VLOOKUP(D4,DB!A:I,9,0),"")</f>
        <v>Latis</v>
      </c>
    </row>
    <row r="5" spans="1:12" ht="15" customHeight="1">
      <c r="A5" s="144" t="s">
        <v>38971</v>
      </c>
      <c r="B5" s="73" t="str">
        <f>IFERROR(VLOOKUP(D5,DB!A:K,11,0),"")</f>
        <v>R1</v>
      </c>
      <c r="C5" s="64">
        <v>1</v>
      </c>
      <c r="D5" s="93" t="s">
        <v>17328</v>
      </c>
      <c r="E5" s="65" t="s">
        <v>38964</v>
      </c>
      <c r="F5" s="66">
        <v>45932.48096064815</v>
      </c>
      <c r="G5" s="67">
        <f ca="1">IFERROR(NOW()-F5,"")</f>
        <v>5.5828472221037373E-2</v>
      </c>
      <c r="H5" s="66">
        <v>45932.475405092591</v>
      </c>
      <c r="I5" s="73" t="str">
        <f>IFERROR(VLOOKUP(D5,DB!A:F,6,0),"")</f>
        <v>Generator-SG</v>
      </c>
      <c r="J5" s="73" t="str">
        <f>IFERROR(VLOOKUP(D5,DB!A:G,7,0),"")</f>
        <v>Weak</v>
      </c>
      <c r="K5" s="69" t="s">
        <v>38972</v>
      </c>
      <c r="L5" s="70" t="str">
        <f>IFERROR(VLOOKUP(D5,DB!A:I,9,0),"")</f>
        <v>Latis</v>
      </c>
    </row>
    <row r="6" spans="1:12" ht="15" customHeight="1">
      <c r="A6" s="63"/>
      <c r="B6" s="73" t="str">
        <f>IFERROR(VLOOKUP(D6,DB!A:K,11,0),"")</f>
        <v/>
      </c>
      <c r="C6" s="64"/>
      <c r="D6" s="64"/>
      <c r="E6" s="65"/>
      <c r="F6" s="66"/>
      <c r="G6" s="67">
        <f ca="1">IFERROR(NOW()-F6,"")</f>
        <v>45932.536789120371</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45932.536789120371</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45932.536789120371</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45932.536789120371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45932.536789120371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45932.536789120371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45932.536789120371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45932.536789120371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45932.536789120371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45932.536789120371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45932.536789120371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45932.536789120371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45932.536789120371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45932.536789120371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45932.536789120371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45932.536789120371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45932.536789120371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45932.536789120371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45932.536789120371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45932.536789120371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45932.536789120371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45932.536789120371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45932.536789120371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45932.536789120371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45932.536789120371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45932.536789120371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45932.536789120371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45932.536789120371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45932.536789120371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45932.536789120371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45932.536789120371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45932.536789120371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45932.536789120371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45932.536789120371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45932.536789120371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45932.536789120371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45932.536789120371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45932.536789120371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45932.536789120371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45932.536789120371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45932.536789120371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45932.536789120371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45932.536789120371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45932.536789120371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45932.536789120371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45932.536789120371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45932.536789120371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45932.536789120371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45932.536789120371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45932.536789120371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45932.536789120371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45932.536789120371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45932.536789120371</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45932.536789120371</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45932.536789120371</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45932.536789120371</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45932.536789120371</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45932.536789120371</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45932.536789120371</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45932.536789120371</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45932.536789120371</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45932.536789120371</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45932.536789120371</v>
      </c>
      <c r="H68" s="68"/>
      <c r="I68" s="73" t="str">
        <f>IFERROR(VLOOKUP(D68,DB!A:F,6,0),"")</f>
        <v/>
      </c>
      <c r="J68" s="73" t="str">
        <f>IFERROR(VLOOKUP(D68,DB!A:G,7,0),"")</f>
        <v/>
      </c>
      <c r="K68" s="69"/>
      <c r="L68" s="70" t="str">
        <f>IFERROR(VLOOKUP(D68,DB!A:I,9,0),"")</f>
        <v/>
      </c>
    </row>
  </sheetData>
  <customSheetViews>
    <customSheetView guid="{F6042A99-DD27-4453-835D-0834D95730CC}" filter="1" showAutoFilter="1">
      <pageMargins left="0" right="0" top="0" bottom="0" header="0" footer="0"/>
      <autoFilter ref="B1:M1" xr:uid="{BFBDE8FA-EFA3-457F-A6DA-E63FA91C9B55}"/>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5"/>
  <sheetViews>
    <sheetView tabSelected="1" workbookViewId="0">
      <selection activeCell="K10" sqref="K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38973</v>
      </c>
      <c r="N1" s="103" t="s">
        <v>38974</v>
      </c>
      <c r="O1" s="103" t="s">
        <v>38975</v>
      </c>
      <c r="P1" s="103" t="s">
        <v>38976</v>
      </c>
      <c r="Q1" s="103" t="s">
        <v>38977</v>
      </c>
      <c r="R1" s="103" t="s">
        <v>38978</v>
      </c>
      <c r="S1" s="103" t="s">
        <v>38979</v>
      </c>
      <c r="T1" s="103" t="s">
        <v>38980</v>
      </c>
      <c r="U1" s="103" t="s">
        <v>38981</v>
      </c>
      <c r="V1" s="103" t="s">
        <v>38982</v>
      </c>
      <c r="W1" s="103" t="s">
        <v>38983</v>
      </c>
      <c r="X1" s="103" t="s">
        <v>38984</v>
      </c>
      <c r="Y1" s="103" t="s">
        <v>38985</v>
      </c>
      <c r="Z1" s="103" t="s">
        <v>38986</v>
      </c>
      <c r="AA1" s="103" t="s">
        <v>38987</v>
      </c>
      <c r="AB1" s="103" t="s">
        <v>38988</v>
      </c>
      <c r="AC1" s="103" t="s">
        <v>38989</v>
      </c>
      <c r="AD1" s="103" t="s">
        <v>38990</v>
      </c>
      <c r="AE1" s="103" t="s">
        <v>38991</v>
      </c>
      <c r="AF1" s="103" t="s">
        <v>38992</v>
      </c>
      <c r="AG1" s="103" t="s">
        <v>38993</v>
      </c>
      <c r="AH1" s="103" t="s">
        <v>38994</v>
      </c>
      <c r="AI1" s="103" t="s">
        <v>38995</v>
      </c>
      <c r="AJ1" s="103" t="s">
        <v>38996</v>
      </c>
      <c r="AK1" s="103" t="s">
        <v>38997</v>
      </c>
      <c r="AL1" s="103" t="s">
        <v>38998</v>
      </c>
      <c r="AM1" s="103" t="s">
        <v>38999</v>
      </c>
      <c r="AN1" s="103" t="s">
        <v>39000</v>
      </c>
      <c r="AO1" s="103" t="s">
        <v>39001</v>
      </c>
      <c r="AP1" s="103" t="s">
        <v>39002</v>
      </c>
      <c r="AQ1" s="103" t="s">
        <v>39003</v>
      </c>
      <c r="AR1" s="103" t="s">
        <v>39004</v>
      </c>
      <c r="AS1" s="103" t="s">
        <v>39005</v>
      </c>
      <c r="AT1" s="103" t="s">
        <v>39006</v>
      </c>
      <c r="AU1" s="103" t="s">
        <v>39007</v>
      </c>
      <c r="AV1" s="103" t="s">
        <v>39008</v>
      </c>
      <c r="AW1" s="103" t="s">
        <v>39009</v>
      </c>
      <c r="AX1" s="103" t="s">
        <v>39010</v>
      </c>
      <c r="AY1" s="103" t="s">
        <v>39011</v>
      </c>
      <c r="AZ1" s="103" t="s">
        <v>39012</v>
      </c>
      <c r="BA1" s="103" t="s">
        <v>39013</v>
      </c>
      <c r="BB1" s="103" t="s">
        <v>39014</v>
      </c>
      <c r="BC1" s="103" t="s">
        <v>39015</v>
      </c>
      <c r="BD1" s="103" t="s">
        <v>39016</v>
      </c>
      <c r="BE1" s="103" t="s">
        <v>39017</v>
      </c>
      <c r="BF1" s="103" t="s">
        <v>39018</v>
      </c>
      <c r="BG1" s="103" t="s">
        <v>39019</v>
      </c>
      <c r="BH1" s="103" t="s">
        <v>39020</v>
      </c>
      <c r="BI1" s="103" t="s">
        <v>39021</v>
      </c>
      <c r="BJ1" s="103" t="s">
        <v>39022</v>
      </c>
      <c r="BK1" s="103" t="s">
        <v>39023</v>
      </c>
      <c r="BL1" s="103" t="s">
        <v>39024</v>
      </c>
      <c r="BM1" s="103" t="s">
        <v>39025</v>
      </c>
      <c r="BN1" s="103" t="s">
        <v>39026</v>
      </c>
      <c r="BO1" s="103" t="s">
        <v>39027</v>
      </c>
      <c r="BP1" s="103" t="s">
        <v>39028</v>
      </c>
      <c r="BQ1" s="103" t="s">
        <v>39029</v>
      </c>
      <c r="BR1" s="103" t="s">
        <v>39030</v>
      </c>
      <c r="BS1" s="103" t="s">
        <v>39031</v>
      </c>
      <c r="BT1" s="103" t="s">
        <v>39032</v>
      </c>
      <c r="BU1" s="103" t="s">
        <v>39033</v>
      </c>
      <c r="BV1" s="103" t="s">
        <v>39034</v>
      </c>
      <c r="BW1" s="103" t="s">
        <v>39035</v>
      </c>
      <c r="BX1" s="103" t="s">
        <v>39036</v>
      </c>
      <c r="BY1" s="103" t="s">
        <v>39037</v>
      </c>
      <c r="BZ1" s="103" t="s">
        <v>39038</v>
      </c>
      <c r="CA1" s="103" t="s">
        <v>39039</v>
      </c>
      <c r="CB1" s="103" t="s">
        <v>39040</v>
      </c>
      <c r="CC1" s="103" t="s">
        <v>39041</v>
      </c>
      <c r="CD1" s="103" t="s">
        <v>39042</v>
      </c>
      <c r="CE1" s="103" t="s">
        <v>39043</v>
      </c>
      <c r="CF1" s="103" t="s">
        <v>39044</v>
      </c>
      <c r="CG1" s="103" t="s">
        <v>39045</v>
      </c>
      <c r="CH1" s="103" t="s">
        <v>39046</v>
      </c>
      <c r="CI1" s="103" t="s">
        <v>39047</v>
      </c>
      <c r="CJ1" s="103" t="s">
        <v>39048</v>
      </c>
    </row>
    <row r="2" spans="1:88" s="82" customFormat="1" ht="31.5" customHeight="1">
      <c r="A2" s="75" t="s">
        <v>39049</v>
      </c>
      <c r="B2" s="75" t="s">
        <v>27</v>
      </c>
      <c r="C2" s="75">
        <v>1</v>
      </c>
      <c r="D2" s="75" t="s">
        <v>19278</v>
      </c>
      <c r="E2" s="100" t="s">
        <v>38967</v>
      </c>
      <c r="F2" s="88">
        <v>45322.056979166664</v>
      </c>
      <c r="G2" s="89" t="s">
        <v>39050</v>
      </c>
      <c r="H2" s="102">
        <v>45322.050729166665</v>
      </c>
      <c r="I2" s="75" t="s">
        <v>83</v>
      </c>
      <c r="J2" s="75" t="s">
        <v>65</v>
      </c>
      <c r="K2" s="101" t="s">
        <v>39051</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39052</v>
      </c>
      <c r="B3" s="75" t="str">
        <f>IFERROR(VLOOKUP(D3,DB!A:K,11,0),"")</f>
        <v>R2</v>
      </c>
      <c r="C3" s="75">
        <v>1</v>
      </c>
      <c r="D3" s="75" t="s">
        <v>31039</v>
      </c>
      <c r="E3" s="100" t="s">
        <v>38967</v>
      </c>
      <c r="F3" s="88">
        <v>45691.651782407411</v>
      </c>
      <c r="G3" s="89">
        <f ca="1">IFERROR(NOW()-F3,"-")</f>
        <v>240.88500590277545</v>
      </c>
      <c r="H3" s="102">
        <v>45691.645879629628</v>
      </c>
      <c r="I3" s="75" t="str">
        <f>IFERROR(VLOOKUP(D3,DB!A:F,6,0),"")</f>
        <v>Generator-SG</v>
      </c>
      <c r="J3" s="75" t="str">
        <f>IFERROR(VLOOKUP(D3,DB!A:G,7,0),"")</f>
        <v>Vandalized</v>
      </c>
      <c r="K3" s="101" t="s">
        <v>39053</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39054</v>
      </c>
      <c r="B4" s="75" t="str">
        <f>IFERROR(VLOOKUP(D4,DB!A:K,11,0),"")</f>
        <v>R2</v>
      </c>
      <c r="C4" s="75">
        <v>1</v>
      </c>
      <c r="D4" s="75" t="s">
        <v>31078</v>
      </c>
      <c r="E4" s="88" t="s">
        <v>38964</v>
      </c>
      <c r="F4" s="88">
        <v>45806.727083333331</v>
      </c>
      <c r="G4" s="89">
        <f ca="1">IFERROR(NOW()-F4,"-")</f>
        <v>125.80970497685485</v>
      </c>
      <c r="H4" s="88">
        <v>45791.543067129627</v>
      </c>
      <c r="I4" s="75" t="str">
        <f>IFERROR(VLOOKUP(D4,DB!A:F,6,0),"")</f>
        <v>SCECO</v>
      </c>
      <c r="J4" s="75" t="str">
        <f>IFERROR(VLOOKUP(D4,DB!A:G,7,0),"")</f>
        <v>No BB Shifted</v>
      </c>
      <c r="K4" s="101" t="s">
        <v>39055</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39056</v>
      </c>
      <c r="B5" s="75" t="str">
        <f>IFERROR(VLOOKUP(D5,DB!A:K,11,0),"")</f>
        <v>R2</v>
      </c>
      <c r="C5" s="75">
        <v>1</v>
      </c>
      <c r="D5" s="75" t="s">
        <v>29168</v>
      </c>
      <c r="E5" s="100" t="s">
        <v>38964</v>
      </c>
      <c r="F5" s="88">
        <v>45824.999837962961</v>
      </c>
      <c r="G5" s="89">
        <f ca="1">IFERROR(NOW()-F5,"-")</f>
        <v>107.53695034722477</v>
      </c>
      <c r="H5" s="88">
        <v>45824.993587962963</v>
      </c>
      <c r="I5" s="75" t="str">
        <f>IFERROR(VLOOKUP(D5,DB!A:F,6,0),"")</f>
        <v>Generator-SG</v>
      </c>
      <c r="J5" s="75" t="str">
        <f>IFERROR(VLOOKUP(D5,DB!A:G,7,0),"")</f>
        <v>Good</v>
      </c>
      <c r="K5" s="101" t="s">
        <v>39057</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39058</v>
      </c>
      <c r="B6" s="75" t="str">
        <f>IFERROR(VLOOKUP(D6,DB!A:K,11,0),"")</f>
        <v>R2</v>
      </c>
      <c r="C6" s="75">
        <v>1</v>
      </c>
      <c r="D6" s="75" t="s">
        <v>20490</v>
      </c>
      <c r="E6" s="100" t="s">
        <v>38964</v>
      </c>
      <c r="F6" s="88">
        <v>45923.22556712963</v>
      </c>
      <c r="G6" s="89">
        <f ca="1">IFERROR(NOW()-F6,"-")</f>
        <v>9.3112211805564584</v>
      </c>
      <c r="H6" s="88">
        <v>45923.145011574074</v>
      </c>
      <c r="I6" s="75" t="str">
        <f>IFERROR(VLOOKUP(D6,DB!A:F,6,0),"")</f>
        <v>SCECO</v>
      </c>
      <c r="J6" s="75" t="str">
        <f>IFERROR(VLOOKUP(D6,DB!A:G,7,0),"")</f>
        <v>In progress</v>
      </c>
      <c r="K6" s="101" t="s">
        <v>39059</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8"/>
      <c r="E7" s="131"/>
      <c r="F7" s="132"/>
      <c r="G7" s="133">
        <f ca="1">IFERROR(NOW()-F7,"-")</f>
        <v>45932.536788310186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45932.536788310186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45932.536788310186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45932.536788310186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45932.536788310186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75"/>
      <c r="E12" s="131"/>
      <c r="F12" s="132"/>
      <c r="G12" s="133">
        <f ca="1">IFERROR(NOW()-F12,"-")</f>
        <v>45932.536788310186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45932.536788310186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45932.536788310186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45932.536788310186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45932.536788310186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45932.536788310186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45932.536788310186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45932.536788310186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45932.536788310186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45932.536788310186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45932.536788310186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45932.536788310186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45932.536788310186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45932.536788310186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45932.536788310186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45932.536788310186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45932.536788310186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45932.536788310186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45932.536788310186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45932.536788310186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45932.536788310186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45932.536788310186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45932.536788310186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45932.536788310186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45932.536788310186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45932.536788310186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45932.536788310186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45932.536788310186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45932.536788310186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45932.536788310186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45932.536788310186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45932.536788310186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45932.536788310186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45932.536788310186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45932.536788310186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45932.536788310186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45932.536788310186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45932.536788310186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45932.536788310186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45932.536788310186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45932.536788310186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45932.536788310186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45932.536788310186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45932.536788310186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45932.536788310186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45932.536788310186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45932.536788310186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45932.536788310186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45932.536788310186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45932.536788310186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45932.536788310186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45932.536788310186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45932.536788310186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45932.536788310186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45932.536788310186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45932.536788310186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45932.536788310186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45932.536788310186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45932.536788310186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45932.536788310186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45932.536788310186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45932.536788310186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45932.536788310186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45932.536788310186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45932.536788310186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45932.536788310186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45932.536788310186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45932.536788310186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45932.536788310186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45932.536788310186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45932.536788310186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45932.536788310186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45932.536788310186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45932.536788310186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45932.536788310186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45932.536788310186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45932.536788310186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45932.536788310186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45932.536788310186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45932.536788310186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45932.536788310186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45932.536788310186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45932.536788310186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45932.536788310186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45932.536788310186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45932.536788310186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45932.536788310186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45932.536788310186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45932.536788310186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45932.536788310186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45932.536788310186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45932.536788310186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45932.536788310186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45932.536788310186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45932.536788310186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45932.536788310186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45932.536788310186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45932.536788310186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45932.536788310186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45932.536788310186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45932.536788310186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45932.536788310186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45932.536788310186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45932.536788310186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45932.536788310186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45932.536788310186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45932.536788310186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45932.536788310186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45932.536788310186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45932.536788310186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45932.536788310186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45932.536788310186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45932.536788310186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45932.536788310186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45932.536788310186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45932.536788310186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45932.536788310186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45932.536788310186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45932.536788310186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45932.536788310186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45932.536788310186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45932.536788310186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45932.536788310186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45932.536788310186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45932.536788310186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45932.536788310186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45932.536788310186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45932.536788310186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45932.536788310186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45932.536788310186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45932.536788310186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45932.536788310186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45932.536788310186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45932.536788310186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45932.536788310186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45932.536788310186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45932.536788310186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45932.536788310186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45932.536788310186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45932.536788310186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45932.536788310186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45932.536788310186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45932.536788310186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45932.536788310186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45932.536788310186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45932.536788310186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45932.536788310186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45932.536788310186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45932.536788310186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45932.536788310186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45932.536788310186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45932.536788310186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45932.536788310186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45932.536788310186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45932.536788310186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45932.536788310186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45932.536788310186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45932.536788310186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45932.536788310186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45932.536788310186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45932.536788310186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45932.536788310186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45932.536788310186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45932.536788310186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45932.536788310186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45932.536788310186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45932.536788310186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45932.536788310186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45932.536788310186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45932.536788310186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45932.536788310186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45932.536788310186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45932.536788310186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45932.536788310186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45932.536788310186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45932.536788310186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45932.536788310186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45932.536788310186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45932.536788310186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45932.536788310186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45932.536788310186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45932.536788310186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45932.536788310186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45932.536788310186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45932.536788310186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45932.536788310186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45932.536788310186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45932.536788310186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45932.536788310186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45932.536788310186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45932.536788310186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45932.536788310186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45932.536788310186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45932.536788310186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45932.536788310186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45932.536788310186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45932.536788310186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45932.536788310186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45932.536788310186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45932.536788310186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45932.536788310186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45932.536788310186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45932.536788310186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45932.536788310186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45932.536788310186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45932.536788310186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45932.536788310186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45932.536788310186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45932.536788310186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45932.536788310186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45932.536788310186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45932.536788310186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45932.536788310186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45932.536788310186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45932.536788310186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45932.536788310186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45932.536788310186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45932.536788310186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45932.536788310186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45932.536788310186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45932.536788310186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45932.536788310186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45932.536788310186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45932.536788310186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45932.536788310186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45932.536788310186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45932.536788310186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45932.536788310186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45932.536788310186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45932.536788310186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45932.536788310186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45932.536788310186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45932.536788310186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45932.536788310186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45932.536788310186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45932.536788310186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45932.536788310186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45932.536788310186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45932.536788310186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45932.536788310186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45932.536788310186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45932.536788310186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45932.536788310186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45932.536788310186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45932.536788310186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45932.536788310186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45932.536788310186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45932.536788310186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45932.536788310186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45932.536788310186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45932.536788310186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45932.536788310186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45932.536788310186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45932.536788310186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45932.536788310186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45932.536788310186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45932.536788310186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45932.536788310186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45932.536788310186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45932.536788310186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45932.536788310186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45932.536788310186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45932.536788310186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45932.536788310186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45932.536788310186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45932.536788310186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45932.536788310186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45932.536788310186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45932.536788310186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45932.536788310186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45932.536788310186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45932.536788310186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45932.536788310186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45932.536788310186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45932.536788310186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45932.536788310186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45932.536788310186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45932.536788310186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45932.536788310186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45932.536788310186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45932.536788310186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45932.536788310186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45932.536788310186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45932.536788310186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45932.536788310186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45932.536788310186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45932.536788310186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45932.536788310186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45932.536788310186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45932.536788310186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45932.536788310186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45932.536788310186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45932.536788310186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45932.536788310186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45932.536788310186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45932.536788310186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45932.536788310186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45932.536788310186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45932.536788310186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45932.536788310186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45932.536788310186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45932.536788310186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45932.536788310186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45932.536788310186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45932.536788310186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45932.536788310186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45932.536788310186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45932.536788310186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45932.536788310186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45932.536788310186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45932.536788310186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45932.536788310186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45932.536788310186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45932.536788310186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45932.536788310186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45932.536788310186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45932.536788310186</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45932.536788310186</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45932.536788310186</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45932.536788310186</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45932.536788310186</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45932.536788310186</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45932.536788310186</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45932.536788310186</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45932.536788310186</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45932.536788310186</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45932.536788310186</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45932.536788310186</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45932.536788310186</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45932.536788310186</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45932.536788310186</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45932.536788310186</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45932.536788310186</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45932.536788310186</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45932.536788310186</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45932.536788310186</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45932.536788310186</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45932.536788310186</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45932.536788310186</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45932.536788310186</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45932.536788310186</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45932.536788310186</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45932.536788310186</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45932.536788310186</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sheetData>
  <dataValidations count="2">
    <dataValidation allowBlank="1" showInputMessage="1" showErrorMessage="1" sqref="E1" xr:uid="{4D935161-CDD3-4592-B877-3FB59C99E142}"/>
    <dataValidation type="list" allowBlank="1" showInputMessage="1" showErrorMessage="1" sqref="E3:E3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45932.536789120371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45932.536789120371</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45932.536789120371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45932.536789120371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45932.536789120371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45932.536789120371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45932.536789120371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45932.536789120371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45932.536789120371</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45932.536788310186</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45932.536788310186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45932.536788310186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45932.536788310186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45932.536789120371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45932.536789120371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45932.536789120371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45932.536789120371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45932.536789120371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45932.536789120371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45932.536789120371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45932.536789120371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45932.536789120371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45932.536789120371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45932.536789120371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45932.536789120371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45932.536789120371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45932.536789120371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45932.536789120371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45932.536789120371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45932.536789120371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45932.536789120371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45932.536789120371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45932.536789120371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45932.536789120371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45932.536789120371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45932.536789120371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45932.536789120371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45932.536789120371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45932.536789120371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45932.536789120371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45932.536789120371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45932.536789120371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45932.536789120371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45932.536789120371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45932.536789120371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45932.536789120371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45932.536789120371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45932.536789120371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45932.536789120371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45932.536789120371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45932.536789120371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45932.536789120371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45932.536789120371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45932.536789120371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45932.536789120371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45932.536789120371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45932.536789120371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45932.536789120371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45932.536789120371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45932.536789120371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45932.536789120371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45932.536789120371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45932.536789120371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45932.536789120371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45932.536789120371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45932.536789120371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45932.536789120371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45932.536789120371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45932.536789120371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45932.536789120371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45932.536789120371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45932.536789120371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45932.536789120371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45932.536789120371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45932.536789120371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45932.536789120371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45932.536789120371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45932.536789120371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45932.536789120371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45932.536789120371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45932.536789120371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45932.536789120371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45932.536789120371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45932.536789120371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45932.536789120371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45932.536789120371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45932.536789120371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45932.536789120371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45932.536789120371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45932.536789120371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45932.536789120371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45932.536789120371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45932.536789120371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45932.536789120371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45932.536789120371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45932.536789120371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45932.536789120371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45932.536789120371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45932.536789120371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45932.536789120371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45932.536789120371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45932.536789120371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45932.536789120371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45932.536789120371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45932.536789120371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45932.536789120371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45932.536789120371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45932.536789120371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45932.536789120371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45932.536789120371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45932.536789120371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45932.536789120371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45932.536789120371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45932.536789120371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45932.536789120371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45932.536789120371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45932.536789120371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45932.536789120371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45932.536789120371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45932.536789120371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45932.536789120371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45932.536789120371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45932.536789120371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45932.536789120371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45932.536789120371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45932.536789120371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45932.536789120371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45932.536789120371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45932.536789120371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45932.536789120371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45932.536789120371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45932.536789120371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45932.536789120371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45932.536789120371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45932.536789120371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45932.536789120371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45932.536789120371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45932.536789120371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45932.536789120371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45932.536789120371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45932.536789120371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45932.536789120371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45932.536789120371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45932.536789120371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45932.536789120371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45932.536789120371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45932.536789120371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45932.536789120371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45932.536789120371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45932.536789120371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45932.536789120371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45932.536789120371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45932.536789120371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45932.536789120371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45932.536789120371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45932.536789120371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45932.536789120371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45932.536789120371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45932.536789120371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45932.536789120371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45932.536789120371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45932.536789120371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45932.536789120371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45932.536789120371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45932.536789120371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45932.536789120371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45932.536789120371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45932.536789120371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45932.536789120371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45932.536789120371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45932.536789120371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45932.536789120371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45932.536789120371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45932.536789120371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45932.536789120371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45932.536789120371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45932.536789120371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45932.536789120371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45932.536789120371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45932.536789120371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45932.536789120371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45932.536789120371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45932.536789120371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45932.536789120371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45932.536789120371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45932.536789120371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45932.536789120371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45932.536789120371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45932.536789120371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45932.536789120371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45932.536789120371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45932.536789120371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45932.536789120371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45932.536789120371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45932.536789120371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45932.536789120371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45932.536789120371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45932.536789120371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45932.536789120371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45932.536789120371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45932.536789120371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45932.536789120371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45932.536789120371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45932.536789120371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45932.536789120371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45932.536789120371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45932.536789120371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45932.536789120371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45932.536789120371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45932.536789120371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45932.536789120371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45932.536789120371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45932.536789120371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45932.536789120371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45932.536789120371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45932.536789120371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45932.536789120371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45932.536789120371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45932.536789120371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45932.536789120371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45932.536789120371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45932.536789120371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45932.536789120371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45932.536789120371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45932.536789120371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45932.536789120371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45932.536789120371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45932.536789120371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45932.536789120371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45932.536789120371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45932.536789120371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45932.536789120371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45932.536789120371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45932.536789120371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45932.536789120371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45932.536789120371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45932.536789120371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45932.536789120371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45932.536789120371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45932.536789120371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45932.536789120371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45932.536789120371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45932.536789120371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45932.536789120371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45932.536789120371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45932.536789120371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45932.536789120371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45932.536789120371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45932.536789120371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45932.536789120371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45932.536789120371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45932.536789120371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45932.536789120371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45932.536789120371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45932.536789120371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45932.536789120371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45932.536789120371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45932.536789120371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45932.536789120371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45932.536789120371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45932.536789120371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45932.536789120371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45932.536789120371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45932.536789120371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45932.536789120371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45932.536789120371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45932.536789120371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45932.536789120371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45932.536789120371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45932.536789120371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45932.536789120371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45932.536789120371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45932.536789120371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45932.536789120371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45932.536789120371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45932.536789120371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45932.536789120371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45932.536789120371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45932.536789120371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45932.536789120371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45932.536789120371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45932.536789120371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45932.536789120371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45932.536789120371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45932.536789120371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45932.536789120371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45932.536789120371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45932.536789120371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45932.536789120371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45932.536789120371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45932.536789120371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45932.536789120371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45932.536789120371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45932.536789120371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45932.536789120371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45932.536789120371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45932.536789120371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45932.536789120371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45932.536789120371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45932.536789120371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45932.536789120371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45932.536789120371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45932.536789120371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45932.536789120371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45932.536789120371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45932.536789120371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45932.536789120371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45932.536789120371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45932.536789120371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45932.536789120371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45932.536789120371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45932.536789120371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45932.536789120371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45932.536789120371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45932.536789120371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45932.536789120371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45932.536789120371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45932.536789120371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45932.536789120371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45932.536789120371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45932.536789120371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45932.536789120371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45932.536789120371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45932.536789120371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45932.536789120371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45932.536789120371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45932.536789120371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45932.536789120371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45932.536789120371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45932.536789120371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45932.536789120371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45932.536789120371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45932.536789120371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45932.536789120371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45932.536789120371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45932.536789120371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45932.536789120371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45932.536789120371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45932.536789120371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45932.536789120371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45932.536789120371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45932.536789120371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45932.536789120371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45932.536789120371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45932.536789120371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45932.536789120371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45932.536789120371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45932.536789120371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45932.536789120371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45932.536789120371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45932.536789120371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45932.536789120371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45932.536789120371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45932.536789120371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45932.536789120371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45932.536789120371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45932.536789120371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45932.536789120371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45932.536789120371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45932.536789120371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45932.536789120371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45932.536789120371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45932.536789120371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45932.536789120371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45932.536789120371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45932.536789120371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45932.536789120371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45932.536789120371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45932.536789120371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45932.536789120371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45932.536789120371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45932.536789120371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45932.536789120371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45932.536789120371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45932.536789120371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45932.536789120371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45932.536789120371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45932.536789120371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45932.536789120371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45932.536789120371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45932.536789120371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45932.536789120371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45932.536789120371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45932.536789120371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45932.536789120371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45932.536789120371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45932.536789120371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45932.536789120371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45932.536789120371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45932.536789120371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45932.536789120371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45932.536789120371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45932.536789120371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45932.536789120371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45932.536789120371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45932.536789120371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45932.536789120371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45932.536789120371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45932.536789120371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45932.536789120371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45932.536789120371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45932.536789120371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45932.536789120371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45932.536789120371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45932.536789120371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45932.536789120371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45932.536789120371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45932.536789120371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45932.536789120371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45932.536789120371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45932.536789120371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45932.536789120371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45932.536789120371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45932.536789120371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45932.536789120371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45932.536789120371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45932.536789120371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45932.536789120371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45932.536789120371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45932.536789120371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45932.536789120371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45932.536789120371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45932.536789120371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45932.536789120371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45932.536789120371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45932.536789120371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45932.536789120371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45932.536789120371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45932.536789120371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45932.536789120371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45932.536789120371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45932.536789120371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45932.536789120371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45932.536789120371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45932.536789120371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45932.536789120371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45932.536789120371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45932.536789120371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45932.536789120371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45932.536789120371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45932.536789120371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45932.536789120371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45932.536789120371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45932.536789120371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45932.536789120371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45932.536789120371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45932.536789120371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45932.536789120371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45932.536789120371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45932.536789120371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45932.536789120371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45932.536789120371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45932.536789120371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45932.536789120371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45932.536789120371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45932.536789120371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45932.536789120371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45932.536789120371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45932.536789120371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45932.536789120371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45932.536789120371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45932.536789120371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45932.536789120371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45932.536789120371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45932.536789120371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45932.536789120371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45932.536789120371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45932.536789120371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45932.536789120371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45932.536789120371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45932.536789120371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45932.536789120371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45932.536789120371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45932.536789120371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45932.536789120371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45932.536789120371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45932.536789120371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45932.536789120371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45932.536789120371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45932.536789120371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45932.536789120371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45932.536789120371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45932.536789120371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45932.536789120371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45932.536789120371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45932.536789120371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45932.536789120371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45932.536789120371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45932.536789120371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45932.536789120371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45932.536789120371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45932.536789120371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45932.536789120371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45932.536789120371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45932.536789120371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45932.536789120371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45932.536789120371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45932.536789120371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45932.536789120371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45932.536789120371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45932.536789120371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45932.536789120371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45932.536789120371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45932.536789120371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45932.536789120371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45932.536789120371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45932.536789120371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45932.536789120371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45932.536789120371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45932.536789120371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45932.536789120371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45932.536789120371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45932.536789120371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45932.536789120371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45932.536789120371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45932.536789120371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45932.536789120371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45932.536789120371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45932.536789120371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45932.536789120371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45932.536789120371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45932.536789120371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45932.536789120371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45932.536789120371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45932.536789120371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45932.536789120371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45932.536789120371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45932.536789120371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45932.536789120371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45932.536789120371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45932.536789120371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45932.536789120371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45932.536789120371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45932.536789120371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45932.536789120371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45932.536789120371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45932.536789120371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45932.536789120371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45932.536789120371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45932.536789120371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45932.536789120371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45932.536789120371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45932.536789120371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45932.536789120371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45932.536789120371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45932.536789120371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45932.536789120371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45932.536789120371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45932.536789120371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45932.536789120371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45932.536789120371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45932.536789120371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45932.536789120371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45932.536789120371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45932.536789120371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45932.536789120371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45932.536789120371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45932.536789120371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45932.536789120371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45932.536789120371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45932.536789120371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45932.536789120371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45932.536789120371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45932.536789120371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45932.536789120371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45932.536789120371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45932.536789120371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45932.536789120371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45932.536789120371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45932.536789120371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45932.536789120371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45932.536789120371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45932.536789120371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45932.536789120371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45932.536789120371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45932.536789120371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45932.536789120371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45932.536789120371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45932.536789120371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45932.536789120371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45932.536789120371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45932.536789120371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45932.536789120371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45932.536789120371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45932.536789120371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45932.536789120371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45932.536789120371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45932.536789120371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45932.536789120371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45932.536789120371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45932.536789120371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45932.536789120371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45932.536789120371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45932.536789120371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45932.536789120371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45932.536789120371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45932.536789120371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45932.536789120371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45932.536789120371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45932.536789120371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45932.536789120371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45932.536789120371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45932.536789120371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45932.536789120371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45932.536789120371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45932.536789120371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45932.536789120371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45932.536789120371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45932.536789120371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45932.536789120371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45932.536789120371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45932.536789120371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45932.536789120371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45932.536789120371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45932.536789120371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45932.536789120371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45932.536789120371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45932.536789120371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45932.536789120371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45932.536789120371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45932.536789120371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45932.536789120371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45932.536789120371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45932.536789120371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45932.536789120371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45932.536789120371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45932.536789120371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45932.536789120371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45932.536789120371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45932.536789120371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45932.536789120371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45932.536789120371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45932.536789120371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45932.536789120371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45932.536789120371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45932.536789120371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45932.536789120371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45932.536789120371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45932.536789120371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45932.536789120371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45932.536789120371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45932.536789120371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45932.536789120371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45932.536789120371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45932.536789120371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45932.536789120371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45932.536789120371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45932.536789120371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45932.536789120371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45932.536789120371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45932.536789120371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45932.536789120371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45932.536789120371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45932.536789120371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45932.536789120371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45932.536789120371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45932.536789120371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45932.536789120371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45932.536789120371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45932.536789120371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45932.536789120371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45932.536789120371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45932.536789120371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45932.536789120371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45932.536789120371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45932.536789120371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45932.536789120371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45932.536789120371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45932.536789120371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45932.536789120371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45932.536789120371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45932.536789120371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45932.536789120371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45932.536789120371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45932.536789120371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45932.536789120371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45932.536789120371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45932.536789120371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45932.536789120371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45932.536789120371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45932.536789120371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45932.536789120371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45932.536789120371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45932.536789120371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45932.536789120371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45932.536789120371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45932.536789120371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45932.536789120371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45932.536789120371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45932.536789120371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45932.536789120371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45932.536789120371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45932.536789120371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45932.536789120371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45932.536789120371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45932.536789120371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45932.536789120371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45932.536789120371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45932.536789120371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45932.536789120371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45932.536789120371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45932.536789120371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45932.536789120371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45932.536789120371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45932.536789120371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45932.536789120371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45932.536789120371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45932.536789120371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45932.536789120371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45932.536789120371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45932.536789120371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45932.536789120371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45932.536789120371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45932.536789120371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45932.536789120371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45932.536789120371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45932.536789120371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45932.536789120371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45932.536789120371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45932.536789120371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45932.536789120371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45932.536789120371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45932.536789120371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45932.536789120371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45932.536789120371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45932.536789120371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45932.536789120371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45932.536789120371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45932.536789120371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45932.536789120371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45932.536789120371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45932.536789120371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45932.536789120371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45932.536789120371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45932.536789120371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45932.536789120371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45932.536789120371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45932.536789120371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45932.536789120371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45932.536789120371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45932.536789120371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45932.536789120371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45932.536789120371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45932.536789120371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45932.536789120371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45932.536789120371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45932.536789120371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45932.536789120371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45932.536789120371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45932.536789120371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45932.536789120371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45932.536789120371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45932.536789120371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45932.536789120371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45932.536789120371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45932.536789120371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45932.536789120371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45932.536789120371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45932.536789120371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45932.536789120371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45932.536789120371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45932.536789120371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45932.536789120371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45932.536789120371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45932.536789120371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45932.536789120371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45932.536789120371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45932.536789120371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45932.536789120371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45932.536789120371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45932.536789120371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45932.536789120371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45932.536789120371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45932.536789120371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45932.536789120371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45932.536789120371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45932.536789120371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45932.536789120371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45932.536789120371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45932.536789120371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45932.536789120371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45932.536789120371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45932.536789120371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45932.536789120371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45932.536789120371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45932.536789120371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45932.536789120371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45932.536789120371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45932.536789120371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45932.536789120371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45932.536789120371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45932.536789120371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45932.536789120371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45932.536789120371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45932.536789120371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45932.536789120371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45932.536789120371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45932.536789120371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45932.536789120371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45932.536789120371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45932.536789120371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45932.536789120371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45932.536789120371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45932.536789120371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45932.536789120371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45932.536789120371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45932.536789120371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45932.536789120371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45932.536789120371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45932.536789120371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45932.536789120371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45932.536789120371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45932.536789120371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45932.536789120371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45932.536789120371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45932.536789120371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45932.536789120371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45932.536789120371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45932.536789120371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45932.536789120371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45932.536789120371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45932.536789120371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45932.536789120371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45932.536789120371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45932.536789120371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45932.536789120371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45932.536789120371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45932.536789120371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45932.536789120371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45932.536789120371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45932.536789120371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45932.536789120371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45932.536789120371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45932.536789120371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45932.536789120371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45932.536789120371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45932.536789120371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45932.536789120371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45932.536789120371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45932.536789120371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45932.536789120371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45932.536789120371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45932.536789120371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45932.536789120371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45932.536789120371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45932.536789120371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45932.536789120371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45932.536789120371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45932.536789120371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45932.536789120371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45932.536789120371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45932.536789120371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45932.536789120371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45932.536789120371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45932.536789120371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45932.536789120371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45932.536789120371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45932.536789120371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45932.536789120371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45932.536789120371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45932.536789120371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45932.536789120371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45932.536789120371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45932.536789120371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45932.536789120371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45932.536789120371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45932.536789120371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45932.536789120371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45932.536789120371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45932.536789120371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45932.536789120371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45932.536789120371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45932.536789120371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45932.536789120371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45932.536789120371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45932.536789120371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45932.536789120371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45932.536789120371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45932.536789120371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45932.536789120371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45932.536789120371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45932.536789120371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45932.536789120371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45932.536789120371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45932.536789120371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45932.536789120371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45932.536789120371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45932.536789120371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45932.536789120371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45932.536789120371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45932.536789120371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45932.536789120371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45932.536789120371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45932.536789120371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45932.536789120371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45932.536789120371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45932.536789120371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45932.536789120371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45932.536789120371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45932.536789120371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45932.536789120371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45932.536789120371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45932.536789120371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45932.536789120371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45932.536789120371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45932.536789120371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45932.536789120371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45932.536789120371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45932.536789120371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45932.536789120371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45932.536789120371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45932.536789120371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45932.536789120371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45932.536789120371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45932.536789120371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45932.536789120371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45932.536789120371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45932.536789120371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45932.536789120371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45932.536789120371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45932.536789120371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45932.536789120371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45932.536789120371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45932.536789120371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45932.536789120371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45932.536789120371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45932.536789120371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45932.536789120371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45932.536789120371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45932.536789120371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45932.536789120371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45932.536789120371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45932.536789120371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45932.536789120371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45932.536789120371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45932.536789120371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45932.536789120371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45932.536789120371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45932.536789120371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45932.536789120371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45932.536789120371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45932.536789120371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45932.536789120371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45932.536789120371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45932.536789120371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45932.536789120371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45932.536789120371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45932.536789120371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45932.536789120371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45932.536789120371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45932.536789120371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45932.536789120371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45932.536789120371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45932.536789120371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45932.536789120371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45932.536789120371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45932.536789120371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45932.536789120371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45932.536789120371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45932.536789120371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45932.536789120371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45932.536789120371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45932.536789120371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45932.536789120371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45932.536789120371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45932.536789120371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45932.536789120371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45932.536789120371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45932.536789120371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45932.536789120371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45932.536789120371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45932.536789120371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45932.536789120371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45932.536789120371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45932.536789120371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45932.536789120371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45932.536789120371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45932.536789120371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45932.536789120371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45932.536789120371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45932.536789120371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45932.536789120371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45932.536789120371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45932.536789120371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45932.536789120371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45932.536789120371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45932.536789120371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45932.536789120371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45932.536789120371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45932.536789120371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45932.536789120371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45932.536789120371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45932.536789120371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45932.536789120371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45932.536789120371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45932.536789120371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45932.536789120371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45932.536789120371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45932.536789120371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45932.536789120371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45932.536789120371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45932.536789120371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45932.536789120371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45932.536789120371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45932.536789120371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45932.536789120371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45932.536789120371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45932.536789120371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45932.536789120371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45932.536789120371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45932.536789120371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45932.536789120371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45932.536789120371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45932.536789120371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45932.536789120371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45932.536789120371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45932.536789120371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45932.536789120371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45932.536789120371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45932.536789120371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45932.536789120371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45932.536789120371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45932.536789120371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45932.536789120371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45932.536789120371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45932.536789120371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45932.536789120371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45932.536789120371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45932.536789120371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45932.536789120371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45932.536789120371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45932.536789120371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45932.536789120371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45932.536789120371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45932.536789120371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45932.536789120371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45932.536789120371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45932.536789120371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45932.536789120371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45932.536789120371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45932.536789120371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45932.536789120371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45932.536789120371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45932.536789120371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45932.536789120371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45932.536789120371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45932.536789120371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45932.536789120371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45932.536789120371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45932.536789120371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45932.536789120371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45932.536789120371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45932.536789120371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45932.536789120371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45932.536789120371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45932.536789120371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45932.536789120371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45932.536789120371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45932.536789120371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45932.536789120371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45932.536789120371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45932.536789120371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45932.536789120371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45932.536789120371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45932.536789120371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45932.536789120371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45932.536789120371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45932.536789120371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45932.536789120371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45932.536789120371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45932.536789120371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45932.536789120371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45932.536789120371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45932.536789120371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45932.536789120371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45932.536789120371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45932.536789120371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45932.536789120371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45932.536789120371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45932.536789120371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45932.536789120371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45932.536789120371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45932.536789120371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45932.536789120371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45932.536789120371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45932.536789120371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45932.536789120371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45932.536789120371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45932.536789120371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45932.536789120371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45932.536789120371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45932.536789120371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45932.536789120371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45932.536789120371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45932.536789120371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45932.536789120371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45932.536789120371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45932.536789120371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45932.536789120371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45932.536789120371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45932.536789120371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45932.536789120371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45932.536789120371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45932.536789120371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45932.536789120371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45932.536789120371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45932.536789120371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45932.536789120371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45932.536789120371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45932.536789120371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45932.536789120371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45932.536789120371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45932.536789120371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45932.536789120371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45932.536789120371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45932.536789120371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45932.536789120371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45932.536789120371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45932.536789120371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45932.536789120371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45932.536789120371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45932.536789120371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45932.536789120371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45932.536789120371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45932.536789120371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45932.536789120371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45932.536789120371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45932.536789120371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45932.536789120371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45932.536789120371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45932.536789120371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45932.536789120371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45932.536789120371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45932.536789120371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45932.536789120371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45932.536789120371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45932.536789120371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45932.536789120371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45932.536789120371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45932.536789120371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45932.536789120371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45932.536789120371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45932.536789120371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45932.536789120371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45932.536789120371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45932.536789120371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45932.536789120371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45932.536789120371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45932.536789120371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45932.536789120371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45932.536789120371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45932.536789120371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45932.536789120371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45932.536789120371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45932.536789120371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45932.536789120371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45932.536789120371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45932.536789120371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45932.536789120371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45932.536789120371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45932.536789120371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45932.536789120371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45932.536789120371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45932.536789120371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45932.536789120371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45932.536789120371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45932.536789120371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45932.536789120371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45932.536789120371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45932.536789120371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45932.536789120371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45932.536789120371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45932.536789120371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45932.536789120371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45932.536789120371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45932.536789120371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45932.536789120371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45932.536789120371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45932.536789120371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45932.536789120371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45932.536789120371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45932.536789120371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45932.536789120371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45932.536789120371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45932.536789120371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45932.536789120371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45932.536789120371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45932.536789120371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45932.536789120371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45932.536789120371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45932.536789120371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45932.536789120371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45932.536789120371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45932.536789120371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45932.536789120371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45932.536789120371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45932.536789120371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45932.536789120371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45932.536789120371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45932.536789120371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45932.536789120371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45932.536789120371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45932.536789120371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45932.536789120371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45932.536789120371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45932.536789120371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45932.536789120371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45932.536789120371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45932.536789120371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45932.536789120371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45932.536789120371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45932.536789120371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45932.536789120371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45932.536789120371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45932.536789120371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45932.536789120371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45932.536789120371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45932.536789120371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45932.536789120371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45932.536789120371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45932.536789120371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45932.536789120371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45932.536789120371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45932.536789120371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45932.536789120371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45932.536789120371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45932.536789120371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45932.536789120371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45932.536789120371</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45932.536789120371</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229.05607071759005</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1.646510532409593</v>
      </c>
      <c r="H3" s="113">
        <v>45930.847372685188</v>
      </c>
      <c r="I3" s="110" t="str">
        <f>IFERROR(VLOOKUP(D3,DB!A:F,6,0),"")</f>
        <v>SCECO</v>
      </c>
      <c r="J3" s="110" t="str">
        <f>IFERROR(VLOOKUP(D3,DB!A:G,7,0),"")</f>
        <v>In progress</v>
      </c>
      <c r="K3" s="115" t="s">
        <v>39064</v>
      </c>
      <c r="L3" s="107" t="str">
        <f>IFERROR(VLOOKUP(D3,DB!A:I,9,0),"")</f>
        <v>Latis</v>
      </c>
    </row>
    <row r="4" spans="1:16" ht="15" customHeight="1">
      <c r="A4" s="110"/>
      <c r="B4" s="110" t="str">
        <f>IFERROR(VLOOKUP(D4,DB!A:K,11,0),"")</f>
        <v/>
      </c>
      <c r="C4" s="111"/>
      <c r="D4" s="107"/>
      <c r="E4" s="112"/>
      <c r="F4" s="113"/>
      <c r="G4" s="114">
        <f ca="1">IFERROR(NOW()-F4,"")</f>
        <v>45932.536788310186</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45932.536788310186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45932.536788310186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45932.536788310186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45932.536788310186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45932.536788310186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45932.536788310186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45932.536788310186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45932.536788310186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45932.536788310186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45932.536788310186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45932.536788310186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45932.536788310186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45932.536788310186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45932.536788310186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45932.536788310186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45932.536788310186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45932.536788310186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45932.536788310186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45932.536788310186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45932.536788310186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45932.536788310186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45932.536788310186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45932.536788310186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45932.536788310186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45932.536788310186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45932.536788310186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45932.536788310186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45932.536788310186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45932.536788310186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45932.536788310186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45932.536788310186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45932.536788310186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45932.536788310186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45932.536788310186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45932.536788310186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45932.536788310186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45932.536788310186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45932.536788310186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45932.536788310186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45932.536788310186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45932.536788310186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45932.536788310186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45932.536788310186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45932.536788310186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45932.536788310186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45932.536788310186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45932.536788310186</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45932.536788310186</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45932.536788310186</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45932.536788310186</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45932.536788310186</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45932.536788310186</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45932.536788310186</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45932.536788310186</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45932.536788310186</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45932.536788310186</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45932.536788310186</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45932.536788310186</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45932.536788310186</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45932.536788310186</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45932.536788310186</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45932.536788310186</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45932.536788310186</v>
      </c>
      <c r="H67" s="113"/>
      <c r="I67" s="110" t="str">
        <f>IFERROR(VLOOKUP(D67,DB!A:F,6,0),"")</f>
        <v/>
      </c>
      <c r="J67" s="110" t="str">
        <f>IFERROR(VLOOKUP(D67,DB!A:G,7,0),"")</f>
        <v/>
      </c>
      <c r="K67" s="115"/>
      <c r="L67" s="107" t="str">
        <f>IFERROR(VLOOKUP(D67,DB!A:I,9,0),"")</f>
        <v/>
      </c>
    </row>
    <row r="68" spans="1:12" ht="15" customHeight="1">
      <c r="A68" s="110"/>
      <c r="B68" s="110" t="str">
        <f>IFERROR(VLOOKUP(D68,DB!A:K,11,0),"")</f>
        <v/>
      </c>
      <c r="C68" s="111"/>
      <c r="D68" s="107"/>
      <c r="E68" s="112"/>
      <c r="F68" s="113"/>
      <c r="G68" s="114">
        <f ca="1">IFERROR(NOW()-F68,"")</f>
        <v>45932.536788310186</v>
      </c>
      <c r="H68" s="113"/>
      <c r="I68" s="110" t="str">
        <f>IFERROR(VLOOKUP(D68,DB!A:F,6,0),"")</f>
        <v/>
      </c>
      <c r="J68" s="110" t="str">
        <f>IFERROR(VLOOKUP(D68,DB!A:G,7,0),"")</f>
        <v/>
      </c>
      <c r="K68" s="115"/>
      <c r="L68" s="107" t="str">
        <f>IFERROR(VLOOKUP(D68,DB!A:I,9,0),"")</f>
        <v/>
      </c>
    </row>
  </sheetData>
  <dataValidations count="2">
    <dataValidation allowBlank="1" showInputMessage="1" showErrorMessage="1" sqref="E1" xr:uid="{A4F81451-56CC-4543-9497-104C4E44EE4B}"/>
    <dataValidation type="list" allowBlank="1" showInputMessage="1" showErrorMessage="1" sqref="E2:E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D9" sqref="D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40.704728935183084</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6.3479109953696025</v>
      </c>
      <c r="H3" s="38">
        <v>45926.158159722225</v>
      </c>
      <c r="I3" s="37" t="str">
        <f>IFERROR(VLOOKUP(D3,DB!A:F,6,0),"")</f>
        <v>SCECO</v>
      </c>
      <c r="J3" s="37" t="str">
        <f>IFERROR(VLOOKUP(D3,DB!A:G,7,0),"")</f>
        <v>Good</v>
      </c>
      <c r="K3" s="37" t="s">
        <v>39068</v>
      </c>
      <c r="L3" s="37" t="str">
        <f>IFERROR(VLOOKUP(D3,DB!A:I,9,0),"")</f>
        <v>Latis</v>
      </c>
      <c r="M3" s="139"/>
    </row>
    <row r="4" spans="1:13" ht="30.75">
      <c r="A4" s="37" t="s">
        <v>39069</v>
      </c>
      <c r="B4" s="37" t="str">
        <f>IFERROR(VLOOKUP(D4,DB!A:K,11,0),"")</f>
        <v>R5</v>
      </c>
      <c r="C4" s="37">
        <v>1</v>
      </c>
      <c r="D4" s="37" t="s">
        <v>31970</v>
      </c>
      <c r="E4" s="37" t="s">
        <v>38964</v>
      </c>
      <c r="F4" s="38">
        <v>45932.381701388891</v>
      </c>
      <c r="G4" s="39">
        <f ca="1">IFERROR(NOW()-F4,"-")</f>
        <v>0.15508692129515111</v>
      </c>
      <c r="H4" s="38">
        <v>45932.37128472222</v>
      </c>
      <c r="I4" s="37" t="str">
        <f>IFERROR(VLOOKUP(D4,DB!A:F,6,0),"")</f>
        <v>SCECO</v>
      </c>
      <c r="J4" s="37" t="str">
        <f>IFERROR(VLOOKUP(D4,DB!A:G,7,0),"")</f>
        <v>No BB Design</v>
      </c>
      <c r="K4" s="37" t="s">
        <v>39070</v>
      </c>
      <c r="L4" s="37" t="str">
        <f>IFERROR(VLOOKUP(D4,DB!A:I,9,0),"")</f>
        <v>Latis</v>
      </c>
      <c r="M4" s="139"/>
    </row>
    <row r="5" spans="1:13" ht="15.75">
      <c r="A5" s="37"/>
      <c r="B5" s="37" t="str">
        <f>IFERROR(VLOOKUP(D5,DB!A:K,11,0),"")</f>
        <v/>
      </c>
      <c r="C5" s="37"/>
      <c r="D5" s="143"/>
      <c r="E5" s="37"/>
      <c r="F5" s="38"/>
      <c r="G5" s="39">
        <f ca="1">IFERROR(NOW()-F5,"-")</f>
        <v>45932.536788310186</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45932.536788310186</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45932.536788310186</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45932.536788310186</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45932.536788310186</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45932.536788310186</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45932.536788310186</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45932.536788310186</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45932.536788310186</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45932.536788310186</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45932.536788310186</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45932.536788310186</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45932.536788310186</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45932.536788310186</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45932.536788310186</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45932.536788310186</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45932.536788310186</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45932.536788310186</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45932.536788310186</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45932.536788310186</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45932.536788310186</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45932.536788310186</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45932.536788310186</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45932.536788310186</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45932.536788310186</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45932.536788310186</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45932.536788310186</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45932.536788310186</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45932.536788310186</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45932.536788310186</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45932.536788310186</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45932.536788310186</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45932.536788310186</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45932.536788310186</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45932.536788310186</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45932.536788310186</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45932.536788310186</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45932.536788310186</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45932.536788310186</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45932.536788310186</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45932.536788310186</v>
      </c>
      <c r="H45" s="38"/>
      <c r="I45" s="37" t="str">
        <f>IFERROR(VLOOKUP(D45,DB!A:F,6,0),"")</f>
        <v/>
      </c>
      <c r="J45" s="37" t="str">
        <f>IFERROR(VLOOKUP(D45,DB!A:G,7,0),"")</f>
        <v/>
      </c>
      <c r="K45" s="37"/>
      <c r="L45" s="37" t="str">
        <f>IFERROR(VLOOKUP(D45,DB!A:I,9,0),"")</f>
        <v/>
      </c>
      <c r="M45" s="139"/>
    </row>
    <row r="46" spans="1:13" ht="15">
      <c r="A46" s="92"/>
      <c r="B46" s="92" t="str">
        <f>IFERROR(VLOOKUP(D46,DB!A:K,11,0),"")</f>
        <v/>
      </c>
      <c r="C46" s="92"/>
      <c r="D46" s="92"/>
      <c r="E46" s="92"/>
      <c r="F46" s="134"/>
      <c r="G46" s="135">
        <f ca="1">IFERROR(NOW()-F46,"-")</f>
        <v>45932.536788310186</v>
      </c>
      <c r="H46" s="134"/>
      <c r="I46" s="92" t="str">
        <f>IFERROR(VLOOKUP(D46,DB!A:F,6,0),"")</f>
        <v/>
      </c>
      <c r="J46" s="92" t="str">
        <f>IFERROR(VLOOKUP(D46,DB!A:G,7,0),"")</f>
        <v/>
      </c>
      <c r="K46" s="92"/>
      <c r="L46" s="92" t="str">
        <f>IFERROR(VLOOKUP(D46,DB!A:I,9,0),"")</f>
        <v/>
      </c>
      <c r="M46" s="139"/>
    </row>
    <row r="47" spans="1:13" ht="15">
      <c r="A47" s="37"/>
      <c r="B47" s="37" t="str">
        <f>IFERROR(VLOOKUP(D47,DB!A:K,11,0),"")</f>
        <v/>
      </c>
      <c r="C47" s="37"/>
      <c r="D47" s="37"/>
      <c r="E47" s="37"/>
      <c r="F47" s="38"/>
      <c r="G47" s="39">
        <f ca="1">IFERROR(NOW()-F47,"-")</f>
        <v>45932.536788310186</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45932.536788310186</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45932.536788310186</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45932.536788310186</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45932.536788310186</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45932.536788310186</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45932.536788310186</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45932.536788310186</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45932.536788310186</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45932.536788310186</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45932.536788310186</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45932.536788310186</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45932.536788310186</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45932.536788310186</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45932.536788310186</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45932.536788310186</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45932.536788310186</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45932.536788310186</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45932.536788310186</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45932.536788310186</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45932.536788310186</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45932.536788310186</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45932.536788310186</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45932.536788310186</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45932.536788310186</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45932.536788310186</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45932.536788310186</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45932.536788310186</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45932.536788310186</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45932.536788310186</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45932.536788310186</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45932.536788310186</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45932.536788310186</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45932.536788310186</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45932.536788310186</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45932.536788310186</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45932.536788310186</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45932.536788310186</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45932.536788310186</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45932.536788310186</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45932.536788310186</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45932.536788310186</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45932.536788310186</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45932.536788310186</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45932.536788310186</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45932.536788310186</v>
      </c>
      <c r="H92" s="38"/>
      <c r="I92" s="37" t="str">
        <f>IFERROR(VLOOKUP(D92,DB!A:F,6,0),"")</f>
        <v/>
      </c>
      <c r="J92" s="37" t="str">
        <f>IFERROR(VLOOKUP(D92,DB!A:G,7,0),"")</f>
        <v/>
      </c>
      <c r="K92" s="37"/>
      <c r="L92" s="37" t="str">
        <f>IFERROR(VLOOKUP(D92,DB!A:I,9,0),"")</f>
        <v/>
      </c>
      <c r="M92" s="139"/>
    </row>
    <row r="93" spans="1:13" ht="15">
      <c r="A93" s="92"/>
      <c r="B93" s="92" t="str">
        <f>IFERROR(VLOOKUP(D93,DB!A:K,11,0),"")</f>
        <v/>
      </c>
      <c r="C93" s="92"/>
      <c r="D93" s="92"/>
      <c r="E93" s="92"/>
      <c r="F93" s="134"/>
      <c r="G93" s="135">
        <f ca="1">IFERROR(NOW()-F93,"-")</f>
        <v>45932.536788310186</v>
      </c>
      <c r="H93" s="134"/>
      <c r="I93" s="92" t="str">
        <f>IFERROR(VLOOKUP(D93,DB!A:F,6,0),"")</f>
        <v/>
      </c>
      <c r="J93" s="92" t="str">
        <f>IFERROR(VLOOKUP(D93,DB!A:G,7,0),"")</f>
        <v/>
      </c>
      <c r="K93" s="92"/>
      <c r="L93" s="92" t="str">
        <f>IFERROR(VLOOKUP(D93,DB!A:I,9,0),"")</f>
        <v/>
      </c>
      <c r="M93" s="139"/>
    </row>
    <row r="94" spans="1:13" ht="15">
      <c r="A94" s="92"/>
      <c r="B94" s="92" t="str">
        <f>IFERROR(VLOOKUP(D94,DB!A:K,11,0),"")</f>
        <v/>
      </c>
      <c r="C94" s="92"/>
      <c r="D94" s="92"/>
      <c r="E94" s="92"/>
      <c r="F94" s="134"/>
      <c r="G94" s="135">
        <f ca="1">IFERROR(NOW()-F94,"-")</f>
        <v>45932.536788310186</v>
      </c>
      <c r="H94" s="134"/>
      <c r="I94" s="92" t="str">
        <f>IFERROR(VLOOKUP(D94,DB!A:F,6,0),"")</f>
        <v/>
      </c>
      <c r="J94" s="92" t="str">
        <f>IFERROR(VLOOKUP(D94,DB!A:G,7,0),"")</f>
        <v/>
      </c>
      <c r="K94" s="92"/>
      <c r="L94" s="92" t="str">
        <f>IFERROR(VLOOKUP(D94,DB!A:I,9,0),"")</f>
        <v/>
      </c>
    </row>
    <row r="95" spans="1:13" ht="15">
      <c r="A95" s="37"/>
      <c r="B95" s="37" t="str">
        <f>IFERROR(VLOOKUP(D95,DB!A:K,11,0),"")</f>
        <v/>
      </c>
      <c r="C95" s="37"/>
      <c r="D95" s="37"/>
      <c r="E95" s="37"/>
      <c r="F95" s="38"/>
      <c r="G95" s="39">
        <f ca="1">IFERROR(NOW()-F95,"-")</f>
        <v>45932.536788310186</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45932.536788310186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45932.536788310186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45932.536788310186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45932.536788310186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45932.536788310186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45932.536788310186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45932.536788310186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45932.536788310186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45932.536788310186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45932.536788310186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45932.536788310186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45932.536788310186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45932.536788310186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45932.536788310186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45932.536788310186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45932.536788310186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45932.536788310186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45932.536788310186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45932.536788310186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45932.536788310186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45932.536788310186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45932.536788310186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45932.536788310186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45932.536788310186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45932.536788310186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45932.536788310186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45932.536788310186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45932.536788310186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45932.536788310186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45932.536788310186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45932.536788310186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45932.536788310186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45932.536788310186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45932.536788310186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45932.536788310186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45932.536788310186</v>
      </c>
      <c r="H131" s="38"/>
      <c r="I131" s="37" t="str">
        <f>IFERROR(VLOOKUP(D131,DB!A:F,6,0),"")</f>
        <v/>
      </c>
      <c r="J131" s="37" t="str">
        <f>IFERROR(VLOOKUP(D131,DB!A:G,7,0),"")</f>
        <v/>
      </c>
      <c r="K131" s="37"/>
      <c r="L131" s="37" t="str">
        <f>IFERROR(VLOOKUP(D131,DB!A:I,9,0),"")</f>
        <v/>
      </c>
    </row>
    <row r="132" spans="1:12" ht="15">
      <c r="A132" s="92"/>
      <c r="B132" s="92" t="str">
        <f>IFERROR(VLOOKUP(D132,DB!A:K,11,0),"")</f>
        <v/>
      </c>
      <c r="C132" s="92"/>
      <c r="D132" s="92"/>
      <c r="E132" s="92"/>
      <c r="F132" s="134"/>
      <c r="G132" s="135">
        <f ca="1">IFERROR(NOW()-F132,"-")</f>
        <v>45932.536788310186</v>
      </c>
      <c r="H132" s="134"/>
      <c r="I132" s="92" t="str">
        <f>IFERROR(VLOOKUP(D132,DB!A:F,6,0),"")</f>
        <v/>
      </c>
      <c r="J132" s="92" t="str">
        <f>IFERROR(VLOOKUP(D132,DB!A:G,7,0),"")</f>
        <v/>
      </c>
      <c r="K132" s="92"/>
      <c r="L132" s="92" t="str">
        <f>IFERROR(VLOOKUP(D132,DB!A:I,9,0),"")</f>
        <v/>
      </c>
    </row>
    <row r="133" spans="1:12" ht="15">
      <c r="A133" s="37"/>
      <c r="B133" s="37" t="str">
        <f>IFERROR(VLOOKUP(D133,DB!A:K,11,0),"")</f>
        <v/>
      </c>
      <c r="C133" s="37"/>
      <c r="D133" s="37"/>
      <c r="E133" s="37"/>
      <c r="F133" s="38"/>
      <c r="G133" s="39">
        <f ca="1">IFERROR(NOW()-F133,"-")</f>
        <v>45932.536788310186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45932.536788310186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45932.536788310186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45932.536788310186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45932.536788310186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45932.536788310186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45932.536788310186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45932.536788310186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45932.536788310186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45932.536788310186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45932.536788310186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45932.536788310186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45932.536788310186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45932.536788310186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45932.536788310186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45932.536788310186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45932.536788310186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45932.536788310186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45932.536788310186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45932.536788310186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45932.536788310186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45932.536788310186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45932.536788310186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45932.536788310186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45932.536788310186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45932.536788310186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45932.536788310186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45932.536788310186</v>
      </c>
      <c r="H160" s="38"/>
      <c r="I160" s="37" t="str">
        <f>IFERROR(VLOOKUP(D160,DB!A:F,6,0),"")</f>
        <v/>
      </c>
      <c r="J160" s="37" t="str">
        <f>IFERROR(VLOOKUP(D160,DB!A:G,7,0),"")</f>
        <v/>
      </c>
      <c r="K160" s="37"/>
      <c r="L160" s="37" t="str">
        <f>IFERROR(VLOOKUP(D160,DB!A:I,9,0),"")</f>
        <v/>
      </c>
    </row>
    <row r="161" spans="1:12" ht="15">
      <c r="A161" s="92"/>
      <c r="B161" s="92" t="str">
        <f>IFERROR(VLOOKUP(D161,DB!A:K,11,0),"")</f>
        <v/>
      </c>
      <c r="C161" s="92"/>
      <c r="D161" s="92"/>
      <c r="E161" s="92"/>
      <c r="F161" s="134"/>
      <c r="G161" s="135">
        <f ca="1">IFERROR(NOW()-F161,"-")</f>
        <v>45932.536788310186</v>
      </c>
      <c r="H161" s="134"/>
      <c r="I161" s="92" t="str">
        <f>IFERROR(VLOOKUP(D161,DB!A:F,6,0),"")</f>
        <v/>
      </c>
      <c r="J161" s="92" t="str">
        <f>IFERROR(VLOOKUP(D161,DB!A:G,7,0),"")</f>
        <v/>
      </c>
      <c r="K161" s="92"/>
      <c r="L161" s="92" t="str">
        <f>IFERROR(VLOOKUP(D161,DB!A:I,9,0),"")</f>
        <v/>
      </c>
    </row>
    <row r="162" spans="1:12" ht="15">
      <c r="A162" s="37"/>
      <c r="B162" s="37" t="str">
        <f>IFERROR(VLOOKUP(D162,DB!A:K,11,0),"")</f>
        <v/>
      </c>
      <c r="C162" s="37"/>
      <c r="D162" s="37"/>
      <c r="E162" s="37"/>
      <c r="F162" s="38"/>
      <c r="G162" s="39">
        <f ca="1">IFERROR(NOW()-F162,"-")</f>
        <v>45932.536788310186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45932.536788310186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45932.536788310186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45932.536788310186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45932.536788310186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45932.536788310186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45932.536788310186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45932.536788310186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45932.536788310186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45932.536788310186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45932.536788310186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45932.536788310186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45932.536788310186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45932.536788310186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45932.536788310186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45932.536788310186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45932.536788310186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45932.536788310186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45932.536788310186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45932.536788310186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45932.536788310186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45932.536788310186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45932.536788310186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45932.536788310186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45932.536788310186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45932.536788310186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45932.536788310186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45932.536788310186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45932.536788310186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45932.536788310186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45932.536788310186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45932.536788310186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45932.536788310186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45932.536788310186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45932.536788310186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45932.536788310186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45932.536788310186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45932.536788310186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45932.536788310186</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45932.536788310186</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45932.536788310186</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45932.536788310186</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45932.536788310186</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45932.536788310186</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45932.536788310186</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45932.536788310186</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45932.536788310186</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45932.536788310186</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45932.536788310186</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45932.536788310186</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45932.536788310186</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45932.536788310186</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45932.536788310186</v>
      </c>
      <c r="H214" s="38"/>
      <c r="I214" s="37" t="str">
        <f>IFERROR(VLOOKUP(D214,DB!A:F,6,0),"")</f>
        <v/>
      </c>
      <c r="J214" s="37" t="str">
        <f>IFERROR(VLOOKUP(D214,DB!A:G,7,0),"")</f>
        <v/>
      </c>
      <c r="K214" s="37"/>
      <c r="L214" s="37" t="str">
        <f>IFERROR(VLOOKUP(D214,DB!A:I,9,0),"")</f>
        <v/>
      </c>
    </row>
    <row r="215" spans="1:12" ht="15">
      <c r="A215" s="92"/>
      <c r="B215" s="92" t="str">
        <f>IFERROR(VLOOKUP(D215,DB!A:K,11,0),"")</f>
        <v/>
      </c>
      <c r="C215" s="92"/>
      <c r="D215" s="92"/>
      <c r="E215" s="92"/>
      <c r="F215" s="134"/>
      <c r="G215" s="135">
        <f ca="1">IFERROR(NOW()-F215,"-")</f>
        <v>45932.536788310186</v>
      </c>
      <c r="H215" s="134"/>
      <c r="I215" s="92" t="str">
        <f>IFERROR(VLOOKUP(D215,DB!A:F,6,0),"")</f>
        <v/>
      </c>
      <c r="J215" s="92" t="str">
        <f>IFERROR(VLOOKUP(D215,DB!A:G,7,0),"")</f>
        <v/>
      </c>
      <c r="K215" s="92"/>
      <c r="L215" s="92" t="str">
        <f>IFERROR(VLOOKUP(D215,DB!A:I,9,0),"")</f>
        <v/>
      </c>
    </row>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5" ht="15"/>
    <row r="486" ht="15"/>
    <row r="487" ht="15"/>
    <row r="488" ht="15"/>
    <row r="489" ht="15"/>
    <row r="490" ht="15"/>
    <row r="492" ht="15"/>
    <row r="493" ht="15"/>
    <row r="494" ht="15"/>
    <row r="495" ht="15"/>
    <row r="496" ht="15"/>
    <row r="497" ht="15"/>
    <row r="498" ht="15"/>
    <row r="499"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4" ht="15"/>
    <row r="535" ht="15"/>
    <row r="536" ht="15"/>
    <row r="537" ht="15"/>
    <row r="538" ht="15"/>
    <row r="539" ht="15"/>
    <row r="540" ht="15"/>
    <row r="541" ht="15"/>
    <row r="542" ht="15"/>
    <row r="543" ht="15"/>
    <row r="545" ht="15"/>
    <row r="546" ht="15"/>
    <row r="547" ht="15"/>
    <row r="550" ht="15"/>
    <row r="551" ht="15"/>
    <row r="552" ht="15"/>
    <row r="553"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5" ht="15"/>
    <row r="866" ht="15"/>
    <row r="867" ht="15"/>
    <row r="868" ht="15"/>
    <row r="869" ht="15"/>
    <row r="870" ht="15"/>
    <row r="874" ht="15"/>
    <row r="875" ht="15"/>
    <row r="885" ht="15"/>
    <row r="890" ht="15"/>
    <row r="901" ht="15"/>
    <row r="902" ht="15"/>
    <row r="909" ht="15"/>
    <row r="910" ht="15"/>
    <row r="914" ht="15"/>
    <row r="915" ht="15"/>
    <row r="916" ht="15"/>
    <row r="923" ht="15"/>
    <row r="924" ht="15"/>
    <row r="925" ht="15"/>
    <row r="926" ht="15"/>
    <row r="928" ht="15"/>
    <row r="929" ht="15"/>
    <row r="930" ht="15"/>
    <row r="933" ht="15"/>
    <row r="934" ht="15"/>
    <row r="935" ht="15"/>
    <row r="936" ht="15"/>
    <row r="938" ht="15"/>
    <row r="939" ht="15"/>
    <row r="940" ht="15"/>
    <row r="941" ht="15"/>
    <row r="942" ht="15"/>
    <row r="943" ht="15"/>
    <row r="945" ht="15"/>
    <row r="946" ht="15"/>
    <row r="948" ht="15"/>
    <row r="949" ht="15"/>
    <row r="951" ht="15"/>
    <row r="952" ht="15"/>
    <row r="953" ht="15"/>
    <row r="955" ht="15"/>
    <row r="956" ht="15"/>
    <row r="957" ht="15"/>
    <row r="958" ht="15"/>
    <row r="959" ht="15"/>
    <row r="963" ht="15"/>
    <row r="964" ht="15"/>
    <row r="965" ht="15"/>
    <row r="966" ht="15"/>
    <row r="969" ht="15"/>
    <row r="970" ht="15"/>
    <row r="973" ht="15"/>
    <row r="1014" ht="15"/>
    <row r="1015" ht="15"/>
    <row r="1018" ht="15"/>
    <row r="1019" ht="15"/>
    <row r="1026" ht="15"/>
    <row r="1027" ht="15"/>
    <row r="1030" ht="15"/>
    <row r="1032" ht="15"/>
    <row r="1034" ht="15"/>
    <row r="1035" ht="15"/>
    <row r="1036" ht="15"/>
    <row r="1039" ht="15"/>
    <row r="1040" ht="15"/>
    <row r="1042" ht="15"/>
    <row r="1045" ht="15"/>
    <row r="1046" ht="15"/>
    <row r="1048" ht="15"/>
    <row r="1049" ht="15"/>
    <row r="1050" ht="15"/>
    <row r="1051" ht="15"/>
    <row r="1052" ht="15"/>
    <row r="1055" ht="15"/>
    <row r="1056" ht="15"/>
    <row r="1057" ht="15"/>
    <row r="1058" ht="15"/>
    <row r="1059" ht="15"/>
    <row r="1060" ht="15"/>
    <row r="1062" ht="15"/>
    <row r="1064" ht="15"/>
    <row r="1066" ht="15"/>
    <row r="1067" ht="15"/>
    <row r="1068" ht="15"/>
    <row r="1070" ht="15"/>
    <row r="1071" ht="15"/>
    <row r="1072" ht="15"/>
    <row r="1073" ht="15"/>
    <row r="1074" ht="15"/>
    <row r="1075" ht="15"/>
    <row r="1076" ht="15"/>
    <row r="1078" ht="15"/>
    <row r="1079" ht="15"/>
    <row r="1080" ht="15"/>
    <row r="1085" ht="15"/>
    <row r="1086" ht="15"/>
    <row r="1090" ht="15"/>
    <row r="1091" ht="15"/>
    <row r="1092" ht="15"/>
    <row r="1095" ht="15"/>
    <row r="1097" ht="15"/>
    <row r="1101" ht="15"/>
    <row r="1105" ht="15"/>
    <row r="1111" ht="15"/>
    <row r="1112" ht="15"/>
    <row r="1114" ht="15"/>
    <row r="1115" ht="15"/>
    <row r="1117" ht="15"/>
    <row r="1120" ht="15"/>
    <row r="1121" ht="15"/>
    <row r="1123" ht="15"/>
    <row r="1125" ht="15"/>
    <row r="1127" ht="15"/>
    <row r="1129" ht="15"/>
    <row r="1130" ht="15"/>
    <row r="1131" ht="15"/>
    <row r="1133" ht="15"/>
    <row r="1134" ht="15"/>
    <row r="1135" ht="15"/>
    <row r="1136" ht="15"/>
    <row r="1139" ht="15"/>
    <row r="1313" ht="15"/>
    <row r="1314" ht="15"/>
    <row r="1324" ht="15"/>
    <row r="1325" ht="15"/>
    <row r="1326" ht="15"/>
    <row r="1332" ht="15"/>
    <row r="1333" ht="15"/>
    <row r="1334" ht="15"/>
    <row r="1335" ht="15"/>
    <row r="1337" ht="15"/>
    <row r="1340" ht="15"/>
    <row r="1341" ht="15"/>
    <row r="1342" ht="15"/>
    <row r="1343" ht="15"/>
    <row r="1345" ht="15"/>
    <row r="1346" ht="15"/>
    <row r="1348" ht="15"/>
    <row r="1349" ht="15"/>
    <row r="1350" ht="15"/>
    <row r="1351" ht="15"/>
    <row r="1353" ht="15"/>
    <row r="1354" ht="15"/>
    <row r="1355" ht="15"/>
    <row r="1358" ht="15"/>
    <row r="1359" ht="15"/>
    <row r="1362" ht="15"/>
    <row r="1363" ht="15"/>
    <row r="1364" ht="15"/>
    <row r="1365" ht="15"/>
    <row r="1366" ht="15"/>
    <row r="1367" ht="15"/>
    <row r="1368" ht="15"/>
    <row r="1369" ht="15"/>
    <row r="1371" ht="15"/>
    <row r="1373" ht="15"/>
    <row r="1374" ht="15"/>
    <row r="1375" ht="15"/>
    <row r="1378" ht="15"/>
    <row r="1388" ht="15"/>
    <row r="1391" ht="15"/>
    <row r="1392" ht="15"/>
    <row r="1396" ht="15"/>
  </sheetData>
  <dataValidations count="2">
    <dataValidation allowBlank="1" showInputMessage="1" showErrorMessage="1" sqref="E1" xr:uid="{920C6338-E771-4DAE-8C89-92A9093EA4DE}"/>
    <dataValidation type="list" allowBlank="1" showInputMessage="1" showErrorMessage="1" sqref="E2:E2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0"/>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39071</v>
      </c>
      <c r="B2" s="140" t="s">
        <v>5398</v>
      </c>
      <c r="C2" s="140">
        <v>1</v>
      </c>
      <c r="D2" s="140" t="s">
        <v>32861</v>
      </c>
      <c r="E2" s="140" t="s">
        <v>39072</v>
      </c>
      <c r="F2" s="141">
        <v>45929.14371527778</v>
      </c>
      <c r="G2" s="142">
        <f ca="1">IFERROR(NOW()-F2,"-")</f>
        <v>3.3930730324063916</v>
      </c>
      <c r="H2" s="140">
        <v>45929.455266203702</v>
      </c>
      <c r="I2" s="140" t="str">
        <f>IFERROR(VLOOKUP(D2,DB!A:F,6,0),"")</f>
        <v>SCECO</v>
      </c>
      <c r="J2" s="140" t="str">
        <f>IFERROR(VLOOKUP(D2,DB!A:G,7,0),"")</f>
        <v>In progress</v>
      </c>
      <c r="K2" s="140" t="s">
        <v>39073</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39074</v>
      </c>
      <c r="B3" s="140" t="s">
        <v>5398</v>
      </c>
      <c r="C3" s="140">
        <v>1</v>
      </c>
      <c r="D3" s="140" t="s">
        <v>34463</v>
      </c>
      <c r="E3" s="140" t="s">
        <v>39072</v>
      </c>
      <c r="F3" s="141">
        <v>45926.772847222222</v>
      </c>
      <c r="G3" s="142">
        <f ca="1">IFERROR(NOW()-F3,"-")</f>
        <v>5.763941087963758</v>
      </c>
      <c r="H3" s="140">
        <v>45927.449074074102</v>
      </c>
      <c r="I3" s="140" t="str">
        <f>IFERROR(VLOOKUP(D3,DB!A:F,6,0),"")</f>
        <v>SCECO</v>
      </c>
      <c r="J3" s="140" t="str">
        <f>IFERROR(VLOOKUP(D3,DB!A:G,7,0),"")</f>
        <v>Weak</v>
      </c>
      <c r="K3" s="140" t="s">
        <v>39073</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39075</v>
      </c>
      <c r="B4" s="140" t="s">
        <v>5398</v>
      </c>
      <c r="C4" s="140">
        <v>1</v>
      </c>
      <c r="D4" s="140" t="s">
        <v>33408</v>
      </c>
      <c r="E4" s="140" t="s">
        <v>39072</v>
      </c>
      <c r="F4" s="141">
        <v>45931.800995370373</v>
      </c>
      <c r="G4" s="142">
        <f ca="1">IFERROR(NOW()-F4,"-")</f>
        <v>0.73579293981310911</v>
      </c>
      <c r="H4" s="141">
        <v>45931.881805555553</v>
      </c>
      <c r="I4" s="140" t="str">
        <f>IFERROR(VLOOKUP(D4,DB!A:F,6,0),"")</f>
        <v>SCECO</v>
      </c>
      <c r="J4" s="140" t="str">
        <f>IFERROR(VLOOKUP(D4,DB!A:G,7,0),"")</f>
        <v>Dead</v>
      </c>
      <c r="K4" s="140" t="s">
        <v>39073</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45932.536788310186</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0">
        <f ca="1">IFERROR(NOW()-F6,"-")</f>
        <v>45932.536788541664</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45932.536789120371</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45932.536789120371</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45932.536789120371</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45932.536789120371</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45932.536789120371</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45932.536789120371</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45932.536789120371</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45932.536789120371</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45932.536789120371</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45932.536789120371</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45932.536789120371</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45932.536789120371</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45932.536789120371</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45932.536789120371</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45932.536789120371</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45932.536789120371</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45932.536789120371</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45932.536789120371</v>
      </c>
      <c r="H24" s="140"/>
      <c r="I24" s="140" t="str">
        <f>IFERROR(VLOOKUP(D24,DB!A:F,6,0),"")</f>
        <v/>
      </c>
      <c r="J24" s="140" t="str">
        <f>IFERROR(VLOOKUP(D24,DB!A:G,7,0),"")</f>
        <v/>
      </c>
      <c r="K24" s="140"/>
      <c r="L24" s="140" t="str">
        <f>IFERROR(VLOOKUP(D24,DB!A:I,9,0),"")</f>
        <v/>
      </c>
    </row>
    <row r="25" spans="1:12" ht="31.5" customHeight="1">
      <c r="A25" s="121"/>
      <c r="B25" s="120" t="str">
        <f>IFERROR(VLOOKUP(D25,DB!A:K,11,0),"")</f>
        <v/>
      </c>
      <c r="C25" s="122"/>
      <c r="D25" s="120"/>
      <c r="E25" s="123"/>
      <c r="F25" s="124"/>
      <c r="G25" s="89">
        <f ca="1">IFERROR(NOW()-F25,"-")</f>
        <v>45932.536789120371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45932.536789120371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45932.536789120371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45932.536789120371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45932.536789120371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45932.536789120371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45932.536789120371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45932.536789120371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45932.536789120371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45932.536789120371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45932.536789120371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45932.536789120371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45932.536789120371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45932.536789120371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45932.536789120371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45932.536789120371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45932.536789120371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45932.536789120371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45932.536789120371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45932.536789120371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45932.536789120371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45932.536789120371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45932.536789120371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45932.536789120371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45932.536789120371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45932.536789120371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45932.536789120371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45932.536789120371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45932.536789120371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45932.536789120371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45932.536789120371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45932.536789120371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45932.536789120371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45932.536789120371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45932.536789120371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45932.536789120371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45932.536789120371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45932.536789120371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45932.536789120371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45932.536789120371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45932.536789120371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45932.536789120371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45932.536789120371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45932.536789120371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45932.536789120371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45932.536789120371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45932.536789120371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45932.536789120371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45932.536789120371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45932.536789120371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45932.536789120371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45932.536789120371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45932.536789120371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45932.536789120371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45932.536789120371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45932.536789120371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45932.536789120371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45932.536789120371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45932.536789120371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45932.536789120371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45932.536789120371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45932.536789120371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45932.536789120371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45932.536789120371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45932.536789120371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45932.536789120371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45932.536789120371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45932.536789120371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45932.536789120371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45932.536789120371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45932.536789120371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45932.536789120371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45932.536789120371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45932.536789120371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45932.536789120371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45932.536789120371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45932.536789120371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45932.536789120371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45932.536789120371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45932.536789120371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45932.536789120371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45932.536789120371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45932.536789120371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45932.536789120371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45932.536789120371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45932.536789120371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45932.536789120371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45932.536789120371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45932.536789120371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45932.536789120371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45932.536789120371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45932.536789120371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45932.536789120371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45932.536789120371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45932.536789120371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45932.536789120371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45932.536789120371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45932.536789120371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45932.536789120371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45932.536789120371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45932.536789120371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45932.536789120371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45932.536789120371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45932.536789120371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45932.536789120371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45932.536789120371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45932.536789120371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45932.536789120371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45932.536789120371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45932.536789120371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45932.536789120371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45932.536789120371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45932.536789120371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45932.536789120371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45932.536789120371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45932.536789120371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45932.536789120371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45932.536789120371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45932.536789120371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45932.536789120371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45932.536789120371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45932.536789120371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45932.536789120371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45932.536789120371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45932.536789120371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45932.536789120371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45932.536789120371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45932.536789120371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45932.536789120371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45932.536789120371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45932.536789120371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45932.536789120371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45932.536789120371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45932.536789120371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45932.536789120371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45932.536789120371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45932.536789120371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45932.536789120371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45932.536789120371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45932.536789120371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45932.536789120371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45932.536789120371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45932.536789120371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45932.536789120371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45932.536789120371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45932.536789120371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45932.536789120371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45932.536789120371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45932.536789120371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45932.536789120371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45932.536789120371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45932.536789120371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45932.536789120371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45932.536789120371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45932.536789120371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45932.536789120371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45932.536789120371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45932.536789120371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45932.536789120371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45932.536789120371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45932.536789120371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45932.536789120371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45932.536789120371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45932.536789120371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45932.536789120371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45932.536789120371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45932.536789120371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45932.536789120371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45932.536789120371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45932.536789120371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45932.536789120371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45932.536789120371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45932.536789120371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45932.536789120371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45932.536789120371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45932.536789120371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45932.536789120371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45932.536789120371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45932.536789120371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45932.536789120371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45932.536789120371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45932.536789120371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45932.536789120371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45932.536789120371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45932.536789120371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45932.536789120371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45932.536789120371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45932.536789120371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45932.536789120371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45932.536789120371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45932.536789120371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45932.536789120371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45932.536789120371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45932.536789120371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45932.536789120371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45932.536789120371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45932.536789120371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45932.536789120371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45932.536789120371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45932.536789120371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45932.536789120371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45932.536789120371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45932.536789120371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45932.536789120371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45932.536789120371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45932.536789120371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45932.536789120371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45932.536789120371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45932.536789120371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45932.536789120371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45932.536789120371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45932.536789120371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45932.536789120371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45932.536789120371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45932.536789120371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45932.536789120371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45932.536789120371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45932.536789120371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45932.536789120371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45932.536789120371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45932.536789120371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45932.536789120371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45932.536789120371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45932.536789120371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45932.536789120371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45932.536789120371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45932.536789120371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45932.536789120371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45932.536789120371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45932.536789120371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45932.536789120371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45932.536789120371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45932.536789120371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45932.536789120371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45932.536789120371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45932.536789120371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45932.536789120371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45932.536789120371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45932.536789120371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45932.536789120371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45932.536789120371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45932.536789120371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45932.536789120371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45932.536789120371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45932.536789120371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45932.536789120371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45932.536789120371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45932.536789120371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45932.536789120371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45932.536789120371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45932.536789120371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45932.536789120371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45932.536789120371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45932.536789120371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45932.536789120371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45932.536789120371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45932.536789120371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45932.536789120371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45932.536789120371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45932.536789120371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45932.536789120371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45932.536789120371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45932.536789120371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45932.536789120371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45932.536789120371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45932.536789120371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45932.536789120371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45932.536789120371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45932.536789120371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45932.536789120371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45932.536789120371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45932.536789120371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45932.536789120371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45932.536789120371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45932.536789120371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45932.536789120371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45932.536789120371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45932.536789120371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45932.536789120371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45932.536789120371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45932.536789120371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45932.536789120371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45932.536789120371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45932.536789120371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45932.536789120371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45932.536789120371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45932.536789120371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45932.536789120371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45932.536789120371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45932.536789120371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45932.536789120371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45932.536789120371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45932.536789120371</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45932.536789120371</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45932.536789120371</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45932.536789120371</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45932.536789120371</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45932.536789120371</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45932.536789120371</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45932.536789120371</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45932.536789120371</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45932.536789120371</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45932.536789120371</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45932.536789120371</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45932.536789120371</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45932.536789120371</v>
      </c>
      <c r="H330" s="124"/>
      <c r="I330" s="120" t="str">
        <f>IFERROR(VLOOKUP(D330,DB!A:F,6,0),"")</f>
        <v/>
      </c>
      <c r="J330" s="119" t="str">
        <f>IFERROR(VLOOKUP(D330,DB!A:G,7,0),"")</f>
        <v/>
      </c>
      <c r="K330" s="125"/>
      <c r="L330" s="126" t="str">
        <f>IFERROR(VLOOKUP(D330,DB!A:I,9,0),"")</f>
        <v/>
      </c>
    </row>
  </sheetData>
  <dataValidations count="2">
    <dataValidation allowBlank="1" showInputMessage="1" showErrorMessage="1" sqref="E1" xr:uid="{380493DB-286A-4683-AF55-C78F04945A49}"/>
    <dataValidation type="list" allowBlank="1" showInputMessage="1" showErrorMessage="1" sqref="D6:D9 E5:E3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2025-10-02T09:53:02Z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