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809" documentId="13_ncr:1_{F6CB121F-512D-4AA6-A0C1-0FB36C537598}" xr6:coauthVersionLast="47" xr6:coauthVersionMax="47" xr10:uidLastSave="{F8088D04-84BD-4B27-B420-02F5F85D2498}"/>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2" i="5" l="1"/>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<sst xmlns="http://schemas.openxmlformats.org/spreadsheetml/2006/main" count="178576" uniqueCount="39074">
  <si>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</si>
  <si>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</si>
  <si>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</si>
  <si>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</si>
  <si>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</si>
  <si>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</si>
  <si>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</si>
  <si>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</si>
  <si>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</si>
  <si>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</si>
  <si>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</si>
  <si>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</si>
  <si>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</si>
  <si>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</si>
  <si>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</si>
  <si>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</si>
  <si>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</si>
  <si>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</si>
  <si>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</si>
  <si>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</si>
  <si>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</si>
  <si>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</si>
  <si>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</si>
  <si>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</si>
  <si>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</si>
  <si>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</si>
  <si>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</si>
  <si>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</si>
  <si>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</si>
  <si>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</si>
  <si>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</si>
  <si>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</si>
  <si>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</si>
  <si>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</si>
  <si>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</si>
  <si>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</si>
  <si>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</si>
  <si>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</si>
  <si>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</si>
  <si>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</si>
  <si>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</si>
  <si>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</si>
  <si>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</si>
  <si>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</si>
  <si>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</si>
  <si>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</si>
  <si>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</si>
  <si>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</si>
  <si>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</si>
  <si>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</si>
  <si>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</si>
  <si>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</si>
  <si>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</si>
  <si>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</si>
  <si>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</si>
  <si>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</si>
  <si>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</si>
  <si>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</si>
  <si>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</si>
  <si>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</si>
  <si>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</si>
  <si>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</si>
  <si>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</si>
  <si>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</si>
  <si>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</si>
  <si>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</si>
  <si>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</si>
  <si>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</si>
  <si>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</si>
  <si>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</si>
  <si>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</si>
  <si>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</si>
  <si>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</si>
  <si>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</si>
  <si>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</si>
  <si>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</si>
  <si>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</si>
  <si>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</si>
  <si>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</si>
  <si>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</si>
  <si>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</si>
  <si>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</si>
  <si>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</si>
  <si>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</si>
  <si>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</si>
  <si>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</si>
  <si>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</si>
  <si>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</si>
  <si>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</si>
  <si>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</si>
  <si>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</si>
  <si>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</si>
  <si>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</si>
  <si>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</si>
  <si>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</si>
  <si>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</si>
  <si>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</si>
  <si>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</si>
  <si>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</si>
  <si>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</si>
  <si>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</si>
  <si>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</si>
  <si>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</si>
  <si>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</si>
  <si>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</si>
  <si>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</si>
  <si>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</si>
  <si>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</si>
  <si>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</si>
  <si>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</si>
  <si>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</si>
  <si>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</si>
  <si>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</si>
  <si>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</si>
  <si>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</si>
  <si>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</si>
  <si>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</si>
  <si>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</si>
  <si>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</si>
  <si>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</si>
  <si>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</si>
  <si>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</si>
  <si>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</si>
  <si>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</si>
  <si>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</si>
  <si>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</si>
  <si>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</si>
  <si>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</si>
  <si>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</si>
  <si>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</si>
  <si>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</si>
  <si>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</si>
  <si>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</si>
  <si>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</si>
  <si>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</si>
  <si>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</si>
  <si>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</si>
  <si>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</si>
  <si>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</si>
  <si>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</si>
  <si>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</si>
  <si>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</si>
  <si>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</si>
  <si>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</si>
  <si>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</si>
  <si>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</si>
  <si>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</si>
  <si>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</si>
  <si>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</si>
  <si>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</si>
  <si>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</si>
  <si>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</si>
  <si>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</si>
  <si>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</si>
  <si>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</si>
  <si>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</si>
  <si>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</si>
  <si>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</si>
  <si>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</si>
  <si>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</si>
  <si>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</si>
  <si>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</si>
  <si>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</si>
  <si>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</si>
  <si>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</si>
  <si>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</si>
  <si>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</si>
  <si>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</si>
  <si>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</si>
  <si>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</si>
  <si>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</si>
  <si>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</si>
  <si>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</si>
  <si>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</si>
  <si>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</si>
  <si>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</si>
  <si>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</si>
  <si>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</si>
  <si>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</si>
  <si>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</si>
  <si>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</si>
  <si>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</si>
  <si>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</si>
  <si>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</si>
  <si>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</si>
  <si>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</si>
  <si>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</si>
  <si>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</si>
  <si>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</si>
  <si>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</si>
  <si>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</si>
  <si>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</si>
  <si>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</si>
  <si>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</si>
  <si>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</si>
  <si>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</si>
  <si>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</si>
  <si>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</si>
  <si>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</si>
  <si>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</si>
  <si>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</si>
  <si>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</si>
  <si>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</si>
  <si>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</si>
  <si>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</si>
  <si>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</si>
  <si>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</si>
  <si>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</si>
  <si>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</si>
  <si>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</si>
  <si>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</si>
  <si>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</si>
  <si>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</si>
  <si>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</si>
  <si>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</si>
  <si>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</si>
  <si>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</si>
  <si>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</si>
  <si>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</si>
  <si>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</si>
  <si>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</si>
  <si>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</si>
  <si>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</si>
  <si>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</si>
  <si>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</si>
  <si>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</si>
  <si>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</si>
  <si>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</si>
  <si>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</si>
  <si>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</si>
  <si>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</si>
  <si>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</si>
  <si>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</si>
  <si>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</si>
  <si>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</si>
  <si>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</si>
  <si>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</si>
  <si>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</si>
  <si>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</si>
  <si>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</si>
  <si>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</si>
  <si>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</si>
  <si>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</si>
  <si>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</si>
  <si>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</si>
  <si>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</si>
  <si>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</si>
  <si>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</si>
  <si>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</si>
  <si>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</si>
  <si>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</si>
  <si>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</si>
  <si>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</si>
  <si>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</si>
  <si>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</si>
  <si>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</si>
  <si>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</si>
  <si>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</si>
  <si>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</si>
  <si>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</si>
  <si>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</si>
  <si>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</si>
  <si>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</si>
  <si>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</si>
  <si>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</si>
  <si>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</si>
  <si>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</si>
  <si>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</si>
  <si>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</si>
  <si>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</si>
  <si>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</si>
  <si>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</si>
  <si>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</si>
  <si>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</si>
  <si>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</si>
  <si>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</si>
  <si>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</si>
  <si>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</si>
  <si>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</si>
  <si>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</si>
  <si>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</si>
  <si>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</si>
  <si>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</si>
  <si>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</si>
  <si>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</si>
  <si>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</si>
  <si>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</si>
  <si>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</si>
  <si>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</si>
  <si>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</si>
  <si>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</si>
  <si>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</si>
  <si>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</si>
  <si>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</si>
  <si>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</si>
  <si>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</si>
  <si>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</si>
  <si>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</si>
  <si>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</si>
  <si>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</si>
  <si>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</si>
  <si>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</si>
  <si>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</si>
  <si>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</si>
  <si>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</si>
  <si>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</si>
  <si>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</si>
  <si>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</si>
  <si>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</si>
  <si>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</si>
  <si>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</si>
  <si>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</si>
  <si>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</si>
  <si>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</si>
  <si>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</si>
  <si>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</si>
  <si>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</si>
  <si>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</si>
  <si>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</si>
  <si>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</si>
  <si>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</si>
  <si>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</si>
  <si>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</si>
  <si>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</si>
  <si>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</si>
  <si>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</si>
  <si>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</si>
  <si>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</si>
  <si>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</si>
  <si>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</si>
  <si>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</si>
  <si>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</si>
  <si>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</si>
  <si>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</si>
  <si>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</si>
  <si>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</si>
  <si>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</si>
  <si>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</si>
  <si>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</si>
  <si>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</si>
  <si>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</si>
  <si>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</si>
  <si>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</si>
  <si>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</si>
  <si>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</si>
  <si>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</si>
  <si>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</si>
  <si>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</si>
  <si>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</si>
  <si>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</si>
  <si>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</si>
  <si>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</si>
  <si>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</si>
  <si>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</si>
  <si>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</si>
  <si>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</si>
  <si>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</si>
  <si>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</si>
  <si>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</si>
  <si>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</si>
  <si>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</si>
  <si>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</si>
  <si>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</si>
  <si>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</si>
  <si>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</si>
  <si>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</si>
  <si>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</si>
  <si>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</si>
  <si>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</si>
  <si>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</si>
  <si>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</si>
  <si>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</si>
  <si>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</si>
  <si>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</si>
  <si>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</si>
  <si>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</si>
  <si>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</si>
  <si>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</si>
  <si>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</si>
  <si>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</si>
  <si>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</si>
  <si>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</si>
  <si>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</si>
  <si>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</si>
  <si>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</si>
  <si>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</si>
  <si>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</si>
  <si>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</si>
  <si>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</si>
  <si>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</si>
  <si>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</si>
  <si>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</si>
  <si>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</si>
  <si>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</si>
  <si>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</si>
  <si>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</si>
  <si>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</si>
  <si>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</si>
  <si>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</si>
  <si>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</si>
  <si>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</si>
  <si>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</si>
  <si>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</si>
  <si>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</si>
  <si>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</si>
  <si>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</si>
  <si>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</si>
  <si>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</si>
  <si>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</si>
  <si>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</si>
  <si>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</si>
  <si>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</si>
  <si>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</si>
  <si>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</si>
  <si>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</si>
  <si>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</si>
  <si>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</si>
  <si>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</si>
  <si>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</si>
  <si>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</si>
  <si>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</si>
  <si>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</si>
  <si>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</si>
  <si>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</si>
  <si>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</si>
  <si>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</si>
  <si>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</si>
  <si>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</si>
  <si>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</si>
  <si>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</si>
  <si>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</si>
  <si>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</si>
  <si>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</si>
  <si>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</si>
  <si>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</si>
  <si>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</si>
  <si>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</si>
  <si>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</si>
  <si>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</si>
  <si>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</si>
  <si>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</si>
  <si>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</si>
  <si>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</si>
  <si>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</si>
  <si>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</si>
  <si>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</si>
  <si>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</si>
  <si>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</si>
  <si>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</si>
  <si>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</si>
  <si>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</si>
  <si>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</si>
  <si>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</si>
  <si>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</si>
  <si>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</si>
  <si>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</si>
  <si>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</si>
  <si>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</si>
  <si>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</si>
  <si>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</si>
  <si>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</si>
  <si>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</si>
  <si>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</si>
  <si>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</si>
  <si>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</si>
  <si>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</si>
  <si>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</si>
  <si>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</si>
  <si>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</si>
  <si>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</si>
  <si>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</si>
  <si>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</si>
  <si>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</si>
  <si>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</si>
  <si>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</si>
  <si>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</si>
  <si>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</si>
  <si>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</si>
  <si>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</si>
  <si>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</si>
  <si>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</si>
  <si>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</si>
  <si>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</si>
  <si>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</si>
  <si>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</si>
  <si>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</si>
  <si>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</si>
  <si>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</si>
  <si>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</si>
  <si>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</si>
  <si>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</si>
  <si>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</si>
  <si>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</si>
  <si>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</si>
  <si>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</si>
  <si>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</si>
  <si>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</si>
  <si>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</si>
  <si>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</si>
  <si>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</si>
  <si>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</si>
  <si>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</si>
  <si>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</si>
  <si>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</si>
  <si>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</si>
  <si>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</si>
  <si>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</si>
  <si>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</si>
  <si>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</si>
  <si>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</si>
  <si>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</si>
  <si>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</si>
  <si>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</si>
  <si>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</si>
  <si>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</si>
  <si>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</si>
  <si>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</si>
  <si>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</si>
  <si>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</si>
  <si>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</si>
  <si>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</si>
  <si>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</si>
  <si>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</si>
  <si>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</si>
  <si>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</si>
  <si>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</si>
  <si>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</si>
  <si>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</si>
  <si>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</si>
  <si>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</si>
  <si>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</si>
  <si>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</si>
  <si>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</si>
  <si>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</si>
  <si>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</si>
  <si>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</si>
  <si>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</si>
  <si>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</si>
  <si>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</si>
  <si>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</si>
  <si>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</si>
  <si>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</si>
  <si>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</si>
  <si>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</si>
  <si>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</si>
  <si>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</si>
  <si>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</si>
  <si>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</si>
  <si>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</si>
  <si>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</si>
  <si>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</si>
  <si>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</si>
  <si>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</si>
  <si>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</si>
  <si>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</si>
  <si>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</si>
  <si>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</si>
  <si>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</si>
  <si>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</si>
  <si>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</si>
  <si>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</si>
  <si>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</si>
  <si>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</si>
  <si>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</si>
  <si>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</si>
  <si>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</si>
  <si>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</si>
  <si>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</si>
  <si>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</si>
  <si>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</si>
  <si>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</si>
  <si>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</si>
  <si>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</si>
  <si>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</si>
  <si>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</si>
  <si>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</si>
  <si>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</si>
  <si>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</si>
  <si>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</si>
  <si>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</si>
  <si>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</si>
  <si>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</si>
  <si>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</si>
  <si>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</si>
  <si>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</si>
  <si>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</si>
  <si>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</si>
  <si>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</si>
  <si>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</si>
  <si>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</si>
  <si>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</si>
  <si>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</si>
  <si>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</si>
  <si>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</si>
  <si>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</si>
  <si>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</si>
  <si>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</si>
  <si>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</si>
  <si>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</si>
  <si>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</si>
  <si>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</si>
  <si>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</si>
  <si>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</si>
  <si>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</si>
  <si>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</si>
  <si>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</si>
  <si>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</si>
  <si>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</si>
  <si>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</si>
  <si>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</si>
  <si>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</si>
  <si>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</si>
  <si>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</si>
  <si>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</si>
  <si>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</si>
  <si>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</si>
  <si>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</si>
  <si>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</si>
  <si>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</si>
  <si>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</si>
  <si>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</si>
  <si>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</si>
  <si>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</si>
  <si>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</si>
  <si>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</si>
  <si>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</si>
  <si>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</si>
  <si>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</si>
  <si>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</si>
  <si>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</si>
  <si>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</si>
  <si>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</si>
  <si>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</si>
  <si>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</si>
  <si>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</si>
  <si>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</si>
  <si>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</si>
  <si>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</si>
  <si>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</si>
  <si>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</si>
  <si>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</si>
  <si>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</si>
  <si>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</si>
  <si>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</si>
  <si>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</si>
  <si>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</si>
  <si>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</si>
  <si>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</si>
  <si>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</si>
  <si>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</si>
  <si>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</si>
  <si>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</si>
  <si>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</si>
  <si>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</si>
  <si>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</si>
  <si>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</si>
  <si>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</si>
  <si>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</si>
  <si>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</si>
  <si>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</si>
  <si>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</si>
  <si>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</si>
  <si>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</si>
  <si>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</si>
  <si>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</si>
  <si>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</si>
  <si>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</si>
  <si>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</si>
  <si>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</si>
  <si>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</si>
  <si>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</si>
  <si>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</si>
  <si>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</si>
  <si>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</si>
  <si>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</si>
  <si>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</si>
  <si>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</si>
  <si>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</si>
  <si>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</si>
  <si>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</si>
  <si>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</si>
  <si>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</si>
  <si>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</si>
  <si>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</si>
  <si>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</si>
  <si>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</si>
  <si>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</si>
  <si>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</si>
  <si>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</si>
  <si>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</si>
  <si>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</si>
  <si>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</si>
  <si>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</si>
  <si>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</si>
  <si>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</si>
  <si>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</si>
  <si>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</si>
  <si>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</si>
  <si>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</si>
  <si>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</si>
  <si>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</si>
  <si>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</si>
  <si>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</si>
  <si>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</si>
  <si>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</si>
  <si>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</si>
  <si>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</si>
  <si>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</si>
  <si>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</si>
  <si>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</si>
  <si>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</si>
  <si>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</si>
  <si>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</si>
  <si>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</si>
  <si>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</si>
  <si>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</si>
  <si>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</si>
  <si>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</si>
  <si>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</si>
  <si>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</si>
  <si>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</si>
  <si>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</si>
  <si>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</si>
  <si>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</si>
  <si>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</si>
  <si>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</si>
  <si>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</si>
  <si>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</si>
  <si>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</si>
  <si>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</si>
  <si>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</si>
  <si>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</si>
  <si>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</si>
  <si>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</si>
  <si>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</si>
  <si>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</si>
  <si>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</si>
  <si>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</si>
  <si>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</si>
  <si>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</si>
  <si>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</si>
  <si>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</si>
  <si>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</si>
  <si>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</si>
  <si>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</si>
  <si>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</si>
  <si>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</si>
  <si>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</si>
  <si>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</si>
  <si>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</si>
  <si>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</si>
  <si>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</si>
  <si>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</si>
  <si>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</si>
  <si>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</si>
  <si>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</si>
  <si>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</si>
  <si>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</si>
  <si>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</si>
  <si>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</si>
  <si>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</si>
  <si>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</si>
  <si>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</si>
  <si>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</si>
  <si>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</si>
  <si>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</si>
  <si>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</si>
  <si>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</si>
  <si>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</si>
  <si>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</si>
  <si>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</si>
  <si>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</si>
  <si>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</si>
  <si>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</si>
  <si>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</si>
  <si>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</si>
  <si>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</si>
  <si>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</si>
  <si>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</si>
  <si>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</si>
  <si>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</si>
  <si>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</si>
  <si>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</si>
  <si>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</si>
  <si>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</si>
  <si>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</si>
  <si>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</si>
  <si>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</si>
  <si>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</si>
  <si>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</si>
  <si>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</si>
  <si>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</si>
  <si>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</si>
  <si>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</si>
  <si>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</si>
  <si>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</si>
  <si>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</si>
  <si>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</si>
  <si>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</si>
  <si>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</si>
  <si>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</si>
  <si>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</si>
  <si>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</si>
  <si>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</si>
  <si>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</si>
  <si>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</si>
  <si>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</si>
  <si>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</si>
  <si>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</si>
  <si>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</si>
  <si>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</si>
  <si>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</si>
  <si>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</si>
  <si>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</si>
  <si>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</si>
  <si>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</si>
  <si>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</si>
  <si>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</si>
  <si>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</si>
  <si>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</si>
  <si>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</si>
  <si>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</si>
  <si>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</si>
  <si>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</si>
  <si>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</si>
  <si>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</si>
  <si>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</si>
  <si>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</si>
  <si>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</si>
  <si>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</si>
  <si>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</si>
  <si>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</si>
  <si>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</si>
  <si>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</si>
  <si>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</si>
  <si>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</si>
  <si>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</si>
  <si>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</si>
  <si>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</si>
  <si>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</si>
  <si>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</si>
  <si>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</si>
  <si>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</si>
  <si>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</si>
  <si>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</si>
  <si>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</si>
  <si>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</si>
  <si>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</si>
  <si>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</si>
  <si>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</si>
  <si>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</si>
  <si>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</si>
  <si>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</si>
  <si>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</si>
  <si>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</si>
  <si>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</si>
  <si>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</si>
  <si>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</si>
  <si>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</si>
  <si>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</si>
  <si>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</si>
  <si>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</si>
  <si>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</si>
  <si>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</si>
  <si>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</si>
  <si>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</si>
  <si>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</si>
  <si>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</si>
  <si>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</si>
  <si>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</si>
  <si>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</si>
  <si>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</si>
  <si>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</si>
  <si>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</si>
  <si>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</si>
  <si>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</si>
  <si>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</si>
  <si>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</si>
  <si>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</si>
  <si>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</si>
  <si>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</si>
  <si>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</si>
  <si>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</si>
  <si>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</si>
  <si>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</si>
  <si>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</si>
  <si>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</si>
  <si>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</si>
  <si>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</si>
  <si>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</si>
  <si>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</si>
  <si>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</si>
  <si>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</si>
  <si>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</si>
  <si>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</si>
  <si>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</si>
  <si>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</si>
  <si>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</si>
  <si>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</si>
  <si>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</si>
  <si>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</si>
  <si>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</si>
  <si>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</si>
  <si>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</si>
  <si>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</si>
  <si>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</si>
  <si>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</si>
  <si>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</si>
  <si>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</si>
  <si>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</si>
  <si>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</si>
  <si>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</si>
  <si>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</si>
  <si>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</si>
  <si>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</si>
  <si>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</si>
  <si>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</si>
  <si>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</si>
  <si>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</si>
  <si>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</si>
  <si>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</si>
  <si>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</si>
  <si>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</si>
  <si>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</si>
  <si>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</si>
  <si>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</si>
  <si>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</si>
  <si>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</si>
  <si>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</si>
  <si>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</si>
  <si>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</si>
  <si>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</si>
  <si>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</si>
  <si>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</si>
  <si>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</si>
  <si>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</si>
  <si>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</si>
  <si>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</si>
  <si>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</si>
  <si>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</si>
  <si>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</si>
  <si>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</si>
  <si>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</si>
  <si>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</si>
  <si>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</si>
  <si>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</si>
  <si>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</si>
  <si>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</si>
  <si>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</si>
  <si>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</si>
  <si>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</si>
  <si>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</si>
  <si>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</si>
  <si>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</si>
  <si>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</si>
  <si>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</si>
  <si>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</si>
  <si>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</si>
  <si>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</si>
  <si>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</si>
  <si>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</si>
  <si>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</si>
  <si>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</si>
  <si>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</si>
  <si>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</si>
  <si>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</si>
  <si>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</si>
  <si>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</si>
  <si>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</si>
  <si>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</si>
  <si>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</si>
  <si>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</si>
  <si>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</si>
  <si>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</si>
  <si>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</si>
  <si>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</si>
  <si>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</si>
  <si>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</si>
  <si>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</si>
  <si>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</si>
  <si>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</si>
  <si>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</si>
  <si>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</si>
  <si>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</si>
  <si>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</si>
  <si>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</si>
  <si>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</si>
  <si>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</si>
  <si>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</si>
  <si>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</si>
  <si>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</si>
  <si>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</si>
  <si>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</si>
  <si>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</si>
  <si>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</si>
  <si>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</si>
  <si>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</si>
  <si>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</si>
  <si>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</si>
  <si>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</si>
  <si>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</si>
  <si>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</si>
  <si>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</si>
  <si>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</si>
  <si>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</si>
  <si>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</si>
  <si>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</si>
  <si>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</si>
  <si>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</si>
  <si>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</si>
  <si>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</si>
  <si>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</si>
  <si>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</si>
  <si>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</si>
  <si>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</si>
  <si>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</si>
  <si>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</si>
  <si>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</si>
  <si>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</si>
  <si>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</si>
  <si>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</si>
  <si>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</si>
  <si>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</si>
  <si>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</si>
  <si>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</si>
  <si>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</si>
  <si>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</si>
  <si>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</si>
  <si>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</si>
  <si>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</si>
  <si>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</si>
  <si>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</si>
  <si>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</si>
  <si>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</si>
  <si>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</si>
  <si>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</si>
  <si>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</si>
  <si>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</si>
  <si>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</si>
  <si>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</si>
  <si>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</si>
  <si>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</si>
  <si>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</si>
  <si>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</si>
  <si>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</si>
  <si>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</si>
  <si>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</si>
  <si>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</si>
  <si>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</si>
  <si>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</si>
  <si>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</si>
  <si>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</si>
  <si>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</si>
  <si>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</si>
  <si>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</si>
  <si>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</si>
  <si>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</si>
  <si>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</si>
  <si>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</si>
  <si>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</si>
  <si>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</si>
  <si>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</si>
  <si>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</si>
  <si>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</si>
  <si>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</si>
  <si>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</si>
  <si>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</si>
  <si>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</si>
  <si>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</si>
  <si>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</si>
  <si>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</si>
  <si>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</si>
  <si>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</si>
  <si>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</si>
  <si>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</si>
  <si>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</si>
  <si>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</si>
  <si>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</si>
  <si>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</si>
  <si>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</si>
  <si>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</si>
  <si>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</si>
  <si>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</si>
  <si>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</si>
  <si>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</si>
  <si>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</si>
  <si>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</si>
  <si>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</si>
  <si>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</si>
  <si>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</si>
  <si>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</si>
  <si>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</si>
  <si>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</si>
  <si>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</si>
  <si>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</si>
  <si>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</si>
  <si>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</si>
  <si>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</si>
  <si>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</si>
  <si>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</si>
  <si>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</si>
  <si>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</si>
  <si>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</si>
  <si>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</si>
  <si>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</si>
  <si>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</si>
  <si>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</si>
  <si>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</si>
  <si>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</si>
  <si>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</si>
  <si>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</si>
  <si>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</si>
  <si>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</si>
  <si>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</si>
  <si>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</si>
  <si>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</si>
  <si>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</si>
  <si>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</si>
  <si>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</si>
  <si>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</si>
  <si>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</si>
  <si>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</si>
  <si>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</si>
  <si>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</si>
  <si>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</si>
  <si>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</si>
  <si>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</si>
  <si>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</si>
  <si>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</si>
  <si>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</si>
  <si>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</si>
  <si>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</si>
  <si>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</si>
  <si>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</si>
  <si>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</si>
  <si>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</si>
  <si>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</si>
  <si>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</si>
  <si>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</si>
  <si>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</si>
  <si>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</si>
  <si>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</si>
  <si>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</si>
  <si>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</si>
  <si>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</si>
  <si>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</si>
  <si>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</si>
  <si>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</si>
  <si>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</si>
  <si>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</si>
  <si>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</si>
  <si>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</si>
  <si>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</si>
  <si>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</si>
  <si>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</si>
  <si>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</si>
  <si>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</si>
  <si>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</si>
  <si>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</si>
  <si>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</si>
  <si>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</si>
  <si>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</si>
  <si>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</si>
  <si>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</si>
  <si>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</si>
  <si>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</si>
  <si>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</si>
  <si>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</si>
  <si>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</si>
  <si>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</si>
  <si>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</si>
  <si>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</si>
  <si>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</si>
  <si>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</si>
  <si>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</si>
  <si>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</si>
  <si>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</si>
  <si>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</si>
  <si>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</si>
  <si>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</si>
  <si>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</si>
  <si>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</si>
  <si>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</si>
  <si>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</si>
  <si>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</si>
  <si>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</si>
  <si>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</si>
  <si>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</si>
  <si>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</si>
  <si>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</si>
  <si>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</si>
  <si>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</si>
  <si>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</si>
  <si>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</si>
  <si>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</si>
  <si>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</si>
  <si>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</si>
  <si>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</si>
  <si>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</si>
  <si>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</si>
  <si>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</si>
  <si>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</si>
  <si>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</si>
  <si>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</si>
  <si>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</si>
  <si>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</si>
  <si>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</si>
  <si>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</si>
  <si>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</si>
  <si>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</si>
  <si>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</si>
  <si>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</si>
  <si>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</si>
  <si>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</si>
  <si>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</si>
  <si>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</si>
  <si>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</si>
  <si>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</si>
  <si>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</si>
  <si>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</si>
  <si>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</si>
  <si>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</si>
  <si>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</si>
  <si>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</si>
  <si>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</si>
  <si>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</si>
  <si>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</si>
  <si>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</si>
  <si>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</si>
  <si>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</si>
  <si>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</si>
  <si>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</si>
  <si>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</si>
  <si>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</si>
  <si>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</si>
  <si>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</si>
  <si>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</si>
  <si>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</si>
  <si>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</si>
  <si>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</si>
  <si>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</si>
  <si>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</si>
  <si>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</si>
  <si>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</si>
  <si>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</si>
  <si>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</si>
  <si>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</si>
  <si>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</si>
  <si>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</si>
  <si>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</si>
  <si>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</si>
  <si>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</si>
  <si>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</si>
  <si>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</si>
  <si>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</si>
  <si>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</si>
  <si>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</si>
  <si>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</si>
  <si>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</si>
  <si>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</si>
  <si>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</si>
  <si>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</si>
  <si>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</si>
  <si>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</si>
  <si>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</si>
  <si>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</si>
  <si>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</si>
  <si>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</si>
  <si>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</si>
  <si>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</si>
  <si>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</si>
  <si>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</si>
  <si>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</si>
  <si>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</si>
  <si>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</si>
  <si>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</si>
  <si>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</si>
  <si>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</si>
  <si>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</si>
  <si>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</si>
  <si>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</si>
  <si>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</si>
  <si>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</si>
  <si>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</si>
  <si>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</si>
  <si>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</si>
  <si>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</si>
  <si>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</si>
  <si>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</si>
  <si>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</si>
  <si>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</si>
  <si>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</si>
  <si>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</si>
  <si>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</si>
  <si>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</si>
  <si>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</si>
  <si>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</si>
  <si>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</si>
  <si>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</si>
  <si>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</si>
  <si>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</si>
  <si>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</si>
  <si>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</si>
  <si>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</si>
  <si>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</si>
  <si>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</si>
  <si>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</si>
  <si>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</si>
  <si>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</si>
  <si>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</si>
  <si>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</si>
  <si>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</si>
  <si>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</si>
  <si>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</si>
  <si>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</si>
  <si>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</si>
  <si>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</si>
  <si>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</si>
  <si>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</si>
  <si>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</si>
  <si>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</si>
  <si>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</si>
  <si>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</si>
  <si>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</si>
  <si>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</si>
  <si>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</si>
  <si>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</si>
  <si>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</si>
  <si>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</si>
  <si>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</si>
  <si>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</si>
  <si>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</si>
  <si>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</si>
  <si>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</si>
  <si>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</si>
  <si>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</si>
  <si>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</si>
  <si>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</si>
  <si>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</si>
  <si>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</si>
  <si>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</si>
  <si>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</si>
  <si>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</si>
  <si>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</si>
  <si>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</si>
  <si>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</si>
  <si>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</si>
  <si>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</si>
  <si>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</si>
  <si>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</si>
  <si>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</si>
  <si>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</si>
  <si>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</si>
  <si>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</si>
  <si>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</si>
  <si>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</si>
  <si>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</si>
  <si>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</si>
  <si>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</si>
  <si>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</si>
  <si>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</si>
  <si>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</si>
  <si>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</si>
  <si>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</si>
  <si>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</si>
  <si>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</si>
  <si>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</si>
  <si>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</si>
  <si>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</si>
  <si>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</si>
  <si>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</si>
  <si>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</si>
  <si>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</si>
  <si>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</si>
  <si>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</si>
  <si>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</si>
  <si>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</si>
  <si>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</si>
  <si>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</si>
  <si>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</si>
  <si>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</si>
  <si>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</si>
  <si>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</si>
  <si>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</si>
  <si>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</si>
  <si>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</si>
  <si>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</si>
  <si>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</si>
  <si>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</si>
  <si>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</si>
  <si>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</si>
  <si>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</si>
  <si>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</si>
  <si>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</si>
  <si>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</si>
  <si>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</si>
  <si>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</si>
  <si>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</si>
  <si>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</si>
  <si>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</si>
  <si>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</si>
  <si>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</si>
  <si>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</si>
  <si>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</si>
  <si>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</si>
  <si>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</si>
  <si>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</si>
  <si>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</si>
  <si>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</si>
  <si>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</si>
  <si>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</si>
  <si>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</si>
  <si>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</si>
  <si>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</si>
  <si>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</si>
  <si>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</si>
  <si>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</si>
  <si>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</si>
  <si>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</si>
  <si>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</si>
  <si>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</si>
  <si>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</si>
  <si>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</si>
  <si>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</si>
  <si>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</si>
  <si>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</si>
  <si>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</si>
  <si>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</si>
  <si>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</si>
  <si>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</si>
  <si>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</si>
  <si>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</si>
  <si>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</si>
  <si>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</si>
  <si>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</si>
  <si>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</si>
  <si>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</si>
  <si>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</si>
  <si>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</si>
  <si>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</si>
  <si>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</si>
  <si>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</si>
  <si>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</si>
  <si>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</si>
  <si>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</si>
  <si>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</si>
  <si>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</si>
  <si>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</si>
  <si>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</si>
  <si>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</si>
  <si>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</si>
  <si>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</si>
  <si>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</si>
  <si>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</si>
  <si>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</si>
  <si>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</si>
  <si>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</si>
  <si>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</si>
  <si>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</si>
  <si>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</si>
  <si>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</si>
  <si>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</si>
  <si>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</si>
  <si>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</si>
  <si>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</si>
  <si>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</si>
  <si>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</si>
  <si>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</si>
  <si>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</si>
  <si>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</si>
  <si>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</si>
  <si>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</si>
  <si>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</si>
  <si>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</si>
  <si>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</si>
  <si>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</si>
  <si>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</si>
  <si>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</si>
  <si>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</si>
  <si>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</si>
  <si>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</si>
  <si>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</si>
  <si>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</si>
  <si>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</si>
  <si>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</si>
  <si>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</si>
  <si>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</si>
  <si>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</si>
  <si>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</si>
  <si>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</si>
  <si>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</si>
  <si>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</si>
  <si>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</si>
  <si>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</si>
  <si>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</si>
  <si>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</si>
  <si>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</si>
  <si>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</si>
  <si>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</si>
  <si>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</si>
  <si>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</si>
  <si>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</si>
  <si>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</si>
  <si>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</si>
  <si>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</si>
  <si>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</si>
  <si>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</si>
  <si>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</si>
  <si>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</si>
  <si>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</si>
  <si>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</si>
  <si>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</si>
  <si>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</si>
  <si>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</si>
  <si>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</si>
  <si>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</si>
  <si>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</si>
  <si>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</si>
  <si>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</si>
  <si>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</si>
  <si>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</si>
  <si>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</si>
  <si>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</si>
  <si>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</si>
  <si>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</si>
  <si>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</si>
  <si>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</si>
  <si>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</si>
  <si>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</si>
  <si>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</si>
  <si>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</si>
  <si>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</si>
  <si>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</si>
  <si>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</si>
  <si>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</si>
  <si>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</si>
  <si>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</si>
  <si>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</si>
  <si>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</si>
  <si>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</si>
  <si>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</si>
  <si>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</si>
  <si>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</si>
  <si>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</si>
  <si>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</si>
  <si>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</si>
  <si>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</si>
  <si>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</si>
  <si>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</si>
  <si>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</si>
  <si>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</si>
  <si>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</si>
  <si>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</si>
  <si>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</si>
  <si>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</si>
  <si>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</si>
  <si>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</si>
  <si>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</si>
  <si>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</si>
  <si>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</si>
  <si>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</si>
  <si>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</si>
  <si>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</si>
  <si>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</si>
  <si>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</si>
  <si>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</si>
  <si>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</si>
  <si>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</si>
  <si>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</si>
  <si>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</si>
  <si>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</si>
  <si>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</si>
  <si>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</si>
  <si>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</si>
  <si>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</si>
  <si>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</si>
  <si>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</si>
  <si>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</si>
  <si>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</si>
  <si>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</si>
  <si>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</si>
  <si>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</si>
  <si>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</si>
  <si>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</si>
  <si>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</si>
  <si>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</si>
  <si>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</si>
  <si>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</si>
  <si>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</si>
  <si>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</si>
  <si>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</si>
  <si>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</si>
  <si>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</si>
  <si>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</si>
  <si>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</si>
  <si>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</si>
  <si>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</si>
  <si>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</si>
  <si>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</si>
  <si>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</si>
  <si>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</si>
  <si>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</si>
  <si>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</si>
  <si>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</si>
  <si>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</si>
  <si>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</si>
  <si>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</si>
  <si>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</si>
  <si>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</si>
  <si>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</si>
  <si>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</si>
  <si>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</si>
  <si>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</si>
  <si>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</si>
  <si>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</si>
  <si>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</si>
  <si>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</si>
  <si>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</si>
  <si>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</si>
  <si>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</si>
  <si>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</si>
  <si>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</si>
  <si>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</si>
  <si>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</si>
  <si>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</si>
  <si>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</si>
  <si>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</si>
  <si>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</si>
  <si>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</si>
  <si>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</si>
  <si>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</si>
  <si>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</si>
  <si>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</si>
  <si>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</si>
  <si>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</si>
  <si>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</si>
  <si>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</si>
  <si>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</si>
  <si>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</si>
  <si>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</si>
  <si>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</si>
  <si>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</si>
  <si>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</si>
  <si>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</si>
  <si>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</si>
  <si>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</si>
  <si>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</si>
  <si>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</si>
  <si>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</si>
  <si>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</si>
  <si>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</si>
  <si>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</si>
  <si>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</si>
  <si>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</si>
  <si>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</si>
  <si>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</si>
  <si>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</si>
  <si>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</si>
  <si>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</si>
  <si>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</si>
  <si>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</si>
  <si>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</si>
  <si>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</si>
  <si>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</si>
  <si>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</si>
  <si>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</si>
  <si>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</si>
  <si>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</si>
  <si>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</si>
  <si>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</si>
  <si>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</si>
  <si>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</si>
  <si>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</si>
  <si>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</si>
  <si>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</si>
  <si>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</si>
  <si>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</si>
  <si>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</si>
  <si>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</si>
  <si>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</si>
  <si>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</si>
  <si>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</si>
  <si>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</si>
  <si>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</si>
  <si>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</si>
  <si>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</si>
  <si>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</si>
  <si>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</si>
  <si>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</si>
  <si>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</si>
  <si>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</si>
  <si>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</si>
  <si>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</si>
  <si>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</si>
  <si>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</si>
  <si>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</si>
  <si>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</si>
  <si>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</si>
  <si>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</si>
  <si>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</si>
  <si>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</si>
  <si>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</si>
  <si>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</si>
  <si>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</si>
  <si>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</si>
  <si>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</si>
  <si>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</si>
  <si>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</si>
  <si>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</si>
  <si>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</si>
  <si>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</si>
  <si>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</si>
  <si>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</si>
  <si>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</si>
  <si>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</si>
  <si>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</si>
  <si>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</si>
  <si>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</si>
  <si>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</si>
  <si>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</si>
  <si>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</si>
  <si>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</si>
  <si>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</si>
  <si>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</si>
  <si>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</si>
  <si>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</si>
  <si>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</si>
  <si>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</si>
  <si>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</si>
  <si>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</si>
  <si>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</si>
  <si>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</si>
  <si>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</si>
  <si>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</si>
  <si>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</si>
  <si>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</si>
  <si>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</si>
  <si>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</si>
  <si>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</si>
  <si>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</si>
  <si>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</si>
  <si>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</si>
  <si>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</si>
  <si>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</si>
  <si>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</si>
  <si>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</si>
  <si>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</si>
  <si>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</si>
  <si>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</si>
  <si>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</si>
  <si>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</si>
  <si>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</si>
  <si>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</si>
  <si>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</si>
  <si>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</si>
  <si>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</si>
  <si>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</si>
  <si>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</si>
  <si>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</si>
  <si>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</si>
  <si>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</si>
  <si>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</si>
  <si>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</si>
  <si>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</si>
  <si>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</si>
  <si>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</si>
  <si>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</si>
  <si>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</si>
  <si>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</si>
  <si>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</si>
  <si>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</si>
  <si>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</si>
  <si>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</si>
  <si>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</si>
  <si>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</si>
  <si>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</si>
  <si>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</si>
  <si>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</si>
  <si>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</si>
  <si>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</si>
  <si>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</si>
  <si>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</si>
  <si>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</si>
  <si>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</si>
  <si>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</si>
  <si>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</si>
  <si>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</si>
  <si>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</si>
  <si>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</si>
  <si>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</si>
  <si>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</si>
  <si>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</si>
  <si>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</si>
  <si>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</si>
  <si>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</si>
  <si>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</si>
  <si>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</si>
  <si>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</si>
  <si>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</si>
  <si>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</si>
  <si>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</si>
  <si>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</si>
  <si>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</si>
  <si>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</si>
  <si>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</si>
  <si>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</si>
  <si>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</si>
  <si>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</si>
  <si>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</si>
  <si>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</si>
  <si>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</si>
  <si>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</si>
  <si>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</si>
  <si>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</si>
  <si>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</si>
  <si>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</si>
  <si>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</si>
  <si>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</si>
  <si>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</si>
  <si>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</si>
  <si>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</si>
  <si>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</si>
  <si>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</si>
  <si>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</si>
  <si>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</si>
  <si>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</si>
  <si>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</si>
  <si>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</si>
  <si>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</si>
  <si>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</si>
  <si>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</si>
  <si>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</si>
  <si>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</si>
  <si>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</si>
  <si>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</si>
  <si>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</si>
  <si>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</si>
  <si>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</si>
  <si>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</si>
  <si>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</si>
  <si>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</si>
  <si>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</si>
  <si>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</si>
  <si>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</si>
  <si>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</si>
  <si>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</si>
  <si>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</si>
  <si>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</si>
  <si>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</si>
  <si>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</si>
  <si>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</si>
  <si>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</si>
  <si>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</si>
  <si>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</si>
  <si>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</si>
  <si>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</si>
  <si>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</si>
  <si>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</si>
  <si>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</si>
  <si>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</si>
  <si>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</si>
  <si>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</si>
  <si>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</si>
  <si>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</si>
  <si>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</si>
  <si>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</si>
  <si>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</si>
  <si>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</si>
  <si>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</si>
  <si>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</si>
  <si>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</si>
  <si>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</si>
  <si>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</si>
  <si>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</si>
  <si>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</si>
  <si>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</si>
  <si>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</si>
  <si>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</si>
  <si>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</si>
  <si>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</si>
  <si>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</si>
  <si>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</si>
  <si>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</si>
  <si>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</si>
  <si>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</si>
  <si>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</si>
  <si>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</si>
  <si>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</si>
  <si>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</si>
  <si>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</si>
  <si>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</si>
  <si>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</si>
  <si>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</si>
  <si>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</si>
  <si>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</si>
  <si>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</si>
  <si>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</si>
  <si>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</si>
  <si>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</si>
  <si>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</si>
  <si>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</si>
  <si>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</si>
  <si>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</si>
  <si>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</si>
  <si>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</si>
  <si>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</si>
  <si>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</si>
  <si>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</si>
  <si>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</si>
  <si>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</si>
  <si>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</si>
  <si>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</si>
  <si>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</si>
  <si>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</si>
  <si>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</si>
  <si>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</si>
  <si>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</si>
  <si>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</si>
  <si>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</si>
  <si>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</si>
  <si>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</si>
  <si>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</si>
  <si>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</si>
  <si>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</si>
  <si>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</si>
  <si>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</si>
  <si>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</si>
  <si>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</si>
  <si>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</si>
  <si>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</si>
  <si>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</si>
  <si>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</si>
  <si>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</si>
  <si>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</si>
  <si>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</si>
  <si>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</si>
  <si>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</si>
  <si>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</si>
  <si>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</si>
  <si>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</si>
  <si>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</si>
  <si>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</si>
  <si>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</si>
  <si>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</si>
  <si>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</si>
  <si>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</si>
  <si>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</si>
  <si>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</si>
  <si>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</si>
  <si>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</si>
  <si>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</si>
  <si>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</si>
  <si>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</si>
  <si>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</si>
  <si>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</si>
  <si>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</si>
  <si>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</si>
  <si>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</si>
  <si>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</si>
  <si>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</si>
  <si>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</si>
  <si>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</si>
  <si>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</si>
  <si>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</si>
  <si>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</si>
  <si>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</si>
  <si>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</si>
  <si>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</si>
  <si>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</si>
  <si>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</si>
  <si>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</si>
  <si>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</si>
  <si>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</si>
  <si>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</si>
  <si>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</si>
  <si>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</si>
  <si>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</si>
  <si>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</si>
  <si>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</si>
  <si>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</si>
  <si>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</si>
  <si>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</si>
  <si>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</si>
  <si>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</si>
  <si>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</si>
  <si>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</si>
  <si>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</si>
  <si>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</si>
  <si>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</si>
  <si>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</si>
  <si>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</si>
  <si>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</si>
  <si>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</si>
  <si>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</si>
  <si>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</si>
  <si>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</si>
  <si>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</si>
  <si>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</si>
  <si>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</si>
  <si>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</si>
  <si>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</si>
  <si>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</si>
  <si>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</si>
  <si>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</si>
  <si>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</si>
  <si>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</si>
  <si>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</si>
  <si>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</si>
  <si>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</si>
  <si>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</si>
  <si>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</si>
  <si>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</si>
  <si>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</si>
  <si>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</si>
  <si>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</si>
  <si>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</si>
  <si>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</si>
  <si>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</si>
  <si>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</si>
  <si>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</si>
  <si>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</si>
  <si>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</si>
  <si>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</si>
  <si>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</si>
  <si>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</si>
  <si>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</si>
  <si>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</si>
  <si>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</si>
  <si>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</si>
  <si>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</si>
  <si>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</si>
  <si>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</si>
  <si>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</si>
  <si>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</si>
  <si>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</si>
  <si>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</si>
  <si>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</si>
  <si>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</si>
  <si>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</si>
  <si>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</si>
  <si>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</si>
  <si>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</si>
  <si>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</si>
  <si>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</si>
  <si>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</si>
  <si>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</si>
  <si>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</si>
  <si>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</si>
  <si>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</si>
  <si>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</si>
  <si>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</si>
  <si>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</si>
  <si>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</si>
  <si>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</si>
  <si>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</si>
  <si>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</si>
  <si>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</si>
  <si>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</si>
  <si>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</si>
  <si>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</si>
  <si>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</si>
  <si>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</si>
  <si>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</si>
  <si>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</si>
  <si>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</si>
  <si>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</si>
  <si>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</si>
  <si>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</si>
  <si>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</si>
  <si>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</si>
  <si>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</si>
  <si>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</si>
  <si>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</si>
  <si>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</si>
  <si>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</si>
  <si>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</si>
  <si>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</si>
  <si>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</si>
  <si>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</si>
  <si>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</si>
  <si>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</si>
  <si>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</si>
  <si>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</si>
  <si>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</si>
  <si>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</si>
  <si>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</si>
  <si>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</si>
  <si>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</si>
  <si>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</si>
  <si>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</si>
  <si>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</si>
  <si>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</si>
  <si>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</si>
  <si>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</si>
  <si>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</si>
  <si>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</si>
  <si>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</si>
  <si>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</si>
  <si>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</si>
  <si>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</si>
  <si>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</si>
  <si>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</si>
  <si>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</si>
  <si>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</si>
  <si>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</si>
  <si>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</si>
  <si>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</si>
  <si>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</si>
  <si>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</si>
  <si>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</si>
  <si>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</si>
  <si>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</si>
  <si>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</si>
  <si>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</si>
  <si>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</si>
  <si>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</si>
  <si>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</si>
  <si>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</si>
  <si>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</si>
  <si>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</si>
  <si>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</si>
  <si>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</si>
  <si>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</si>
  <si>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</si>
  <si>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</si>
  <si>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</si>
  <si>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</si>
  <si>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</si>
  <si>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</si>
  <si>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</si>
  <si>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</si>
  <si>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</si>
  <si>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</si>
  <si>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</si>
  <si>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</si>
  <si>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</si>
  <si>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</si>
  <si>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</si>
  <si>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</si>
  <si>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</si>
  <si>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</si>
  <si>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</si>
  <si>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</si>
  <si>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</si>
  <si>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</si>
  <si>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</si>
  <si>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</si>
  <si>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</si>
  <si>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</si>
  <si>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</si>
  <si>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</si>
  <si>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</si>
  <si>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</si>
  <si>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</si>
  <si>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</si>
  <si>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</si>
  <si>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</si>
  <si>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</si>
  <si>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</si>
  <si>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</si>
  <si>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</si>
  <si>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</si>
  <si>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</si>
  <si>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</si>
  <si>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</si>
  <si>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</si>
  <si>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</si>
  <si>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</si>
  <si>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</si>
  <si>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</si>
  <si>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</si>
  <si>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</si>
  <si>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</si>
  <si>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</si>
  <si>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</si>
  <si>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</si>
  <si>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</si>
  <si>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</si>
  <si>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</si>
  <si>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</si>
  <si>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</si>
  <si>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</si>
  <si>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</si>
  <si>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</si>
  <si>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</si>
  <si>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</si>
  <si>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</si>
  <si>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</si>
  <si>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</si>
  <si>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</si>
  <si>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</si>
  <si>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</si>
  <si>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</si>
  <si>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</si>
  <si>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</si>
  <si>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</si>
  <si>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</si>
  <si>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</si>
  <si>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</si>
  <si>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</si>
  <si>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</si>
  <si>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</si>
  <si>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</si>
  <si>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</si>
  <si>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</si>
  <si>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</si>
  <si>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</si>
  <si>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</si>
  <si>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</si>
  <si>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</si>
  <si>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</si>
  <si>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</si>
  <si>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</si>
  <si>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</si>
  <si>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</si>
  <si>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</si>
  <si>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</si>
  <si>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</si>
  <si>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</si>
  <si>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</si>
  <si>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</si>
  <si>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</si>
  <si>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</si>
  <si>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</si>
  <si>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</si>
  <si>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</si>
  <si>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</si>
  <si>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</si>
  <si>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</si>
  <si>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</si>
  <si>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</si>
  <si>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</si>
  <si>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</si>
  <si>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</si>
  <si>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</si>
  <si>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</si>
  <si>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</si>
  <si>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</si>
  <si>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</si>
  <si>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</si>
  <si>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</si>
  <si>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</si>
  <si>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</si>
  <si>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</si>
  <si>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</si>
  <si>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</si>
  <si>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</si>
  <si>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</si>
  <si>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</si>
  <si>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</si>
  <si>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</si>
  <si>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</si>
  <si>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</si>
  <si>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</si>
  <si>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</si>
  <si>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</si>
  <si>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</si>
  <si>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</si>
  <si>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</si>
  <si>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</si>
  <si>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</si>
  <si>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</si>
  <si>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</si>
  <si>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</si>
  <si>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</si>
  <si>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</si>
  <si>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</si>
  <si>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</si>
  <si>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</si>
  <si>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</si>
  <si>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</si>
  <si>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</si>
  <si>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</si>
  <si>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</si>
  <si>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</si>
  <si>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</si>
  <si>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</si>
  <si>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</si>
  <si>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</si>
  <si>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</si>
  <si>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</si>
  <si>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</si>
  <si>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</si>
  <si>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</si>
  <si>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</si>
  <si>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</si>
  <si>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</si>
  <si>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</si>
  <si>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</si>
  <si>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</si>
  <si>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</si>
  <si>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</si>
  <si>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</si>
  <si>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</si>
  <si>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</si>
  <si>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</si>
  <si>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</si>
  <si>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</si>
  <si>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</si>
  <si>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</si>
  <si>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</si>
  <si>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</si>
  <si>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</si>
  <si>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</si>
  <si>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</si>
  <si>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</si>
  <si>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</si>
  <si>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</si>
  <si>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</si>
  <si>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</si>
  <si>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</si>
  <si>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</si>
  <si>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</si>
  <si>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</si>
  <si>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</si>
  <si>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</si>
  <si>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</si>
  <si>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</si>
  <si>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</si>
  <si>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</si>
  <si>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</si>
  <si>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</si>
  <si>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</si>
  <si>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</si>
  <si>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</si>
  <si>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</si>
  <si>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</si>
  <si>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</si>
  <si>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</si>
  <si>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</si>
  <si>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</si>
  <si>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</si>
  <si>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</si>
  <si>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</si>
  <si>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</si>
  <si>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</si>
  <si>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</si>
  <si>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</si>
  <si>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</si>
  <si>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</si>
  <si>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</si>
  <si>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</si>
  <si>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</si>
  <si>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</si>
  <si>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</si>
  <si>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</si>
  <si>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</si>
  <si>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</si>
  <si>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</si>
  <si>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</si>
  <si>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</si>
  <si>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</si>
  <si>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</si>
  <si>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</si>
  <si>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</si>
  <si>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</si>
  <si>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</si>
  <si>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</si>
  <si>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</si>
  <si>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</si>
  <si>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</si>
  <si>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</si>
  <si>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</si>
  <si>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</si>
  <si>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</si>
  <si>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</si>
  <si>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</si>
  <si>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</si>
  <si>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</si>
  <si>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</si>
  <si>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</si>
  <si>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</si>
  <si>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</si>
  <si>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</si>
  <si>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</si>
  <si>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</si>
  <si>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</si>
  <si>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</si>
  <si>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</si>
  <si>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</si>
  <si>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</si>
  <si>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</si>
  <si>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</si>
  <si>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</si>
  <si>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</si>
  <si>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</si>
  <si>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</si>
  <si>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</si>
  <si>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</si>
  <si>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</si>
  <si>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</si>
  <si>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</si>
  <si>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</si>
  <si>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</si>
  <si>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</si>
  <si>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</si>
  <si>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</si>
  <si>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</si>
  <si>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</si>
  <si>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</si>
  <si>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</si>
  <si>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</si>
  <si>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</si>
  <si>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</si>
  <si>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</si>
  <si>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</si>
  <si>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</si>
  <si>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</si>
  <si>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</si>
  <si>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</si>
  <si>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</si>
  <si>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</si>
  <si>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</si>
  <si>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</si>
  <si>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</si>
  <si>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</si>
  <si>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</si>
  <si>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</si>
  <si>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</si>
  <si>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</si>
  <si>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</si>
  <si>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</si>
  <si>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</si>
  <si>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</si>
  <si>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</si>
  <si>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</si>
  <si>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</si>
  <si>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</si>
  <si>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</si>
  <si>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</si>
  <si>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</si>
  <si>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</si>
  <si>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</si>
  <si>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</si>
  <si>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</si>
  <si>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</si>
  <si>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</si>
  <si>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</si>
  <si>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</si>
  <si>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</si>
  <si>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</si>
  <si>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</si>
  <si>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</si>
  <si>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</si>
  <si>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</si>
  <si>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</si>
  <si>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</si>
  <si>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</si>
  <si>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</si>
  <si>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</si>
  <si>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</si>
  <si>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</si>
  <si>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</si>
  <si>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</si>
  <si>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</si>
  <si>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</si>
  <si>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</si>
  <si>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</si>
  <si>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</si>
  <si>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</si>
  <si>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</si>
  <si>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</si>
  <si>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</si>
  <si>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</si>
  <si>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</si>
  <si>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</si>
  <si>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</si>
  <si>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</si>
  <si>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</si>
  <si>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</si>
  <si>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</si>
  <si>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</si>
  <si>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</si>
  <si>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</si>
  <si>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</si>
  <si>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</si>
  <si>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</si>
  <si>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</si>
  <si>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</si>
  <si>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</si>
  <si>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</si>
  <si>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</si>
  <si>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</si>
  <si>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</si>
  <si>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</si>
  <si>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</si>
  <si>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</si>
  <si>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</si>
  <si>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</si>
  <si>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</si>
  <si>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</si>
  <si>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</si>
  <si>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</si>
  <si>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</si>
  <si>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</si>
  <si>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</si>
  <si>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</si>
  <si>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</si>
  <si>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</si>
  <si>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</si>
  <si>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</si>
  <si>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</si>
  <si>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</si>
  <si>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</si>
  <si>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</si>
  <si>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</si>
  <si>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</si>
  <si>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</si>
  <si>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</si>
  <si>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</si>
  <si>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</si>
  <si>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</si>
  <si>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</si>
  <si>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</si>
  <si>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</si>
  <si>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</si>
  <si>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</si>
  <si>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</si>
  <si>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</si>
  <si>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</si>
  <si>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</si>
  <si>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</si>
  <si>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</si>
  <si>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</si>
  <si>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</si>
  <si>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</si>
  <si>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</si>
  <si>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</si>
  <si>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</si>
  <si>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</si>
  <si>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</si>
  <si>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</si>
  <si>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</si>
  <si>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</si>
  <si>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</si>
  <si>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</si>
  <si>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</si>
  <si>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</si>
  <si>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</si>
  <si>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</si>
  <si>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</si>
  <si>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</si>
  <si>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</si>
  <si>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</si>
  <si>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</si>
  <si>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</si>
  <si>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</si>
  <si>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</si>
  <si>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</si>
  <si>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</si>
  <si>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</si>
  <si>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</si>
  <si>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</si>
  <si>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</si>
  <si>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</si>
  <si>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</si>
  <si>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</si>
  <si>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</si>
  <si>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</si>
  <si>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</si>
  <si>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</si>
  <si>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</si>
  <si>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</si>
  <si>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</si>
  <si>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</si>
  <si>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</si>
  <si>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</si>
  <si>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</si>
  <si>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</si>
  <si>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</si>
  <si>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</si>
  <si>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</si>
  <si>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</si>
  <si>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</si>
  <si>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</si>
  <si>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</si>
  <si>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</si>
  <si>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</si>
  <si>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</si>
  <si>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</si>
  <si>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</si>
  <si>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</si>
  <si>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</si>
  <si>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</si>
  <si>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</si>
  <si>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</si>
  <si>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</si>
  <si>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</si>
  <si>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</si>
  <si>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</si>
  <si>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</si>
  <si>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</si>
  <si>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</si>
  <si>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</si>
  <si>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</si>
  <si>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</si>
  <si>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</si>
  <si>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</si>
  <si>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</si>
  <si>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</si>
  <si>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</si>
  <si>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</si>
  <si>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</si>
  <si>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</si>
  <si>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</si>
  <si>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</si>
  <si>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</si>
  <si>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</si>
  <si>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</si>
  <si>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</si>
  <si>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</si>
  <si>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</si>
  <si>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</si>
  <si>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</si>
  <si>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</si>
  <si>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</si>
  <si>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</si>
  <si>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</si>
  <si>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</si>
  <si>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</si>
  <si>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</si>
  <si>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</si>
  <si>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</si>
  <si>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</si>
  <si>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</si>
  <si>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</si>
  <si>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</si>
  <si>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</si>
  <si>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</si>
  <si>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</si>
  <si>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</si>
  <si>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</si>
  <si>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</si>
  <si>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</si>
  <si>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</si>
  <si>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</si>
  <si>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</si>
  <si>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</si>
  <si>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</si>
  <si>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</si>
  <si>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</si>
  <si>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</si>
  <si>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</si>
  <si>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</si>
  <si>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</si>
  <si>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</si>
  <si>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</si>
  <si>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</si>
  <si>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</si>
  <si>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</si>
  <si>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</si>
  <si>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</si>
  <si>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</si>
  <si>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</si>
  <si>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</si>
  <si>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</si>
  <si>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</si>
  <si>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</si>
  <si>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</si>
  <si>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</si>
  <si>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</si>
  <si>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</si>
  <si>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</si>
  <si>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</si>
  <si>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</si>
  <si>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</si>
  <si>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</si>
  <si>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</si>
  <si>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</si>
  <si>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</si>
  <si>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</si>
  <si>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</si>
  <si>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</si>
  <si>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</si>
  <si>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</si>
  <si>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</si>
  <si>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</si>
  <si>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</si>
  <si>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</si>
  <si>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</si>
  <si>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</si>
  <si>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</si>
  <si>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</si>
  <si>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</si>
  <si>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</si>
  <si>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</si>
  <si>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</si>
  <si>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</si>
  <si>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</si>
  <si>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</si>
  <si>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</si>
  <si>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</si>
  <si>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</si>
  <si>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</si>
  <si>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</si>
  <si>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</si>
  <si>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</si>
  <si>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</si>
  <si>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</si>
  <si>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</si>
  <si>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</si>
  <si>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</si>
  <si>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</si>
  <si>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</si>
  <si>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</si>
  <si>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</si>
  <si>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</si>
  <si>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</si>
  <si>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</si>
  <si>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</si>
  <si>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</si>
  <si>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</si>
  <si>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</si>
  <si>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</si>
  <si>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</si>
  <si>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</si>
  <si>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</si>
  <si>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</si>
  <si>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</si>
  <si>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</si>
  <si>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</si>
  <si>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</si>
  <si>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</si>
  <si>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</si>
  <si>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</si>
  <si>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</si>
  <si>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</si>
  <si>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</si>
  <si>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</si>
  <si>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</si>
  <si>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</si>
  <si>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</si>
  <si>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</si>
  <si>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</si>
  <si>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</si>
  <si>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</si>
  <si>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</si>
  <si>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</si>
  <si>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</si>
  <si>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</si>
  <si>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</si>
  <si>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</si>
  <si>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</si>
  <si>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</si>
  <si>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</si>
  <si>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</si>
  <si>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</si>
  <si>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</si>
  <si>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</si>
  <si>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</si>
  <si>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</si>
  <si>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</si>
  <si>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</si>
  <si>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</si>
  <si>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</si>
  <si>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</si>
  <si>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</si>
  <si>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</si>
  <si>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</si>
  <si>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</si>
  <si>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</si>
  <si>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</si>
  <si>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</si>
  <si>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</si>
  <si>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</si>
  <si>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</si>
  <si>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</si>
  <si>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</si>
  <si>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</si>
  <si>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</si>
  <si>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</si>
  <si>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</si>
  <si>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</si>
  <si>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</si>
  <si>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</si>
  <si>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</si>
  <si>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</si>
  <si>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</si>
  <si>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</si>
  <si>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</si>
  <si>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</si>
  <si>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</si>
  <si>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</si>
  <si>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</si>
  <si>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</si>
  <si>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</si>
  <si>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</si>
  <si>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</si>
  <si>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</si>
  <si>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</si>
  <si>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</si>
  <si>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</si>
  <si>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</si>
  <si>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</si>
  <si>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</si>
  <si>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</si>
  <si>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</si>
  <si>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</si>
  <si>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</si>
  <si>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</si>
  <si>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</si>
  <si>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</si>
  <si>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</si>
  <si>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</si>
  <si>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</si>
  <si>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</si>
  <si>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</si>
  <si>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</si>
  <si>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</si>
  <si>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</si>
  <si>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</si>
  <si>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</si>
  <si>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</si>
  <si>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</si>
  <si>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</si>
  <si>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</si>
  <si>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</si>
  <si>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</si>
  <si>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</si>
  <si>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</si>
  <si>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</si>
  <si>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</si>
  <si>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</si>
  <si>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</si>
  <si>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</si>
  <si>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</si>
  <si>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</si>
  <si>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</si>
  <si>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</si>
  <si>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</si>
  <si>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</si>
  <si>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</si>
  <si>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</si>
  <si>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</si>
  <si>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</si>
  <si>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</si>
  <si>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</si>
  <si>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</si>
  <si>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</si>
  <si>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</si>
  <si>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</si>
  <si>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</si>
  <si>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</si>
  <si>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</si>
  <si>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</si>
  <si>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</si>
  <si>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</si>
  <si>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</si>
  <si>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</si>
  <si>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</si>
  <si>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</si>
  <si>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</si>
  <si>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</si>
  <si>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</si>
  <si>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</si>
  <si>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</si>
  <si>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</si>
  <si>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</si>
  <si>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</si>
  <si>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</si>
  <si>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</si>
  <si>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</si>
  <si>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</si>
  <si>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</si>
  <si>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</si>
  <si>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</si>
  <si>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</si>
  <si>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</si>
  <si>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</si>
  <si>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</si>
  <si>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</si>
  <si>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</si>
  <si>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</si>
  <si>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</si>
  <si>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</si>
  <si>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</si>
  <si>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</si>
  <si>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</si>
  <si>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</si>
  <si>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</si>
  <si>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</si>
  <si>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</si>
  <si>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</si>
  <si>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</si>
  <si>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</si>
  <si>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</si>
  <si>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</si>
  <si>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</si>
  <si>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</si>
  <si>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</si>
  <si>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</si>
  <si>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</si>
  <si>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</si>
  <si>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</si>
  <si>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</si>
  <si>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</si>
  <si>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</si>
  <si>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</si>
  <si>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</si>
  <si>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</si>
  <si>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</si>
  <si>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</si>
  <si>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</si>
  <si>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</si>
  <si>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</si>
  <si>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</si>
  <si>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</si>
  <si>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</si>
  <si>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</si>
  <si>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</si>
  <si>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</si>
  <si>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</si>
  <si>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</si>
  <si>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</si>
  <si>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</si>
  <si>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</si>
  <si>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</si>
  <si>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</si>
  <si>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</si>
  <si>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</si>
  <si>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</si>
  <si>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</si>
  <si>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</si>
  <si>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</si>
  <si>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</si>
  <si>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</si>
  <si>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</si>
  <si>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</si>
  <si>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</si>
  <si>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</si>
  <si>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</si>
  <si>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</si>
  <si>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</si>
  <si>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</si>
  <si>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</si>
  <si>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</si>
  <si>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</si>
  <si>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</si>
  <si>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</si>
  <si>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</si>
  <si>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</si>
  <si>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</si>
  <si>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</si>
  <si>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</si>
  <si>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</si>
  <si>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</si>
  <si>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</si>
  <si>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</si>
  <si>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</si>
  <si>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</si>
  <si>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</si>
  <si>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</si>
  <si>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</si>
  <si>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</si>
  <si>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</si>
  <si>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</si>
  <si>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</si>
  <si>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</si>
  <si>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</si>
  <si>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</si>
  <si>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</si>
  <si>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</si>
  <si>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</si>
  <si>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</si>
  <si>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</si>
  <si>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</si>
  <si>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</si>
  <si>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</si>
  <si>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</si>
  <si>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</si>
  <si>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</si>
  <si>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</si>
  <si>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</si>
  <si>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</si>
  <si>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</si>
  <si>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</si>
  <si>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</si>
  <si>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</si>
  <si>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</si>
  <si>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</si>
  <si>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</si>
  <si>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</si>
  <si>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</si>
  <si>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</si>
  <si>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</si>
  <si>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</si>
  <si>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</si>
  <si>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</si>
  <si>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</si>
  <si>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</si>
  <si>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</si>
  <si>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</si>
  <si>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</si>
  <si>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</si>
  <si>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</si>
  <si>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</si>
  <si>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</si>
  <si>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</si>
  <si>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</si>
  <si>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</si>
  <si>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</si>
  <si>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</si>
  <si>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</si>
  <si>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</si>
  <si>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</si>
  <si>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</si>
  <si>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</si>
  <si>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</si>
  <si>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</si>
  <si>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</si>
  <si>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</si>
  <si>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</si>
  <si>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</si>
  <si>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</si>
  <si>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</si>
  <si>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</si>
  <si>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</si>
  <si>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</si>
  <si>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</si>
  <si>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</si>
  <si>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</si>
  <si>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</si>
  <si>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</si>
  <si>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</si>
  <si>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</si>
  <si>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</si>
  <si>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</si>
  <si>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</si>
  <si>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</si>
  <si>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</si>
  <si>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</si>
  <si>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</si>
  <si>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</si>
  <si>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</si>
  <si>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</si>
  <si>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</si>
  <si>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</si>
  <si>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</si>
  <si>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</si>
  <si>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</si>
  <si>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</si>
  <si>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</si>
  <si>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</si>
  <si>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</si>
  <si>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</si>
  <si>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</si>
  <si>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</si>
  <si>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</si>
  <si>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</si>
  <si>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</si>
  <si>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</si>
  <si>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</si>
  <si>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</si>
  <si>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</si>
  <si>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</si>
  <si>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</si>
  <si>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</si>
  <si>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</si>
  <si>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</si>
  <si>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</si>
  <si>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</si>
  <si>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</si>
  <si>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</si>
  <si>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</si>
  <si>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</si>
  <si>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</si>
  <si>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</si>
  <si>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</si>
  <si>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</si>
  <si>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</si>
  <si>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</si>
  <si>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</si>
  <si>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</si>
  <si>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</si>
  <si>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</si>
  <si>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</si>
  <si>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</si>
  <si>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</si>
  <si>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</si>
  <si>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</si>
  <si>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</si>
  <si>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</si>
  <si>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</si>
  <si>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</si>
  <si>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</si>
  <si>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</si>
  <si>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</si>
  <si>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</si>
  <si>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</si>
  <si>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</si>
  <si>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</si>
  <si>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</si>
  <si>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</si>
  <si>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</si>
  <si>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</si>
  <si>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</si>
  <si>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</si>
  <si>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</si>
  <si>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</si>
  <si>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</si>
  <si>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</si>
  <si>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</si>
  <si>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</si>
  <si>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</si>
  <si>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</si>
  <si>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</si>
  <si>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</si>
  <si>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</si>
  <si>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</si>
  <si>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</si>
  <si>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</si>
  <si>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</si>
  <si>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</si>
  <si>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</si>
  <si>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</si>
  <si>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</si>
  <si>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</si>
  <si>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</si>
  <si>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</si>
  <si>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</si>
  <si>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</si>
  <si>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</si>
  <si>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</si>
  <si>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</si>
  <si>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</si>
  <si>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</si>
  <si>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</si>
  <si>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</si>
  <si>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</si>
  <si>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</si>
  <si>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</si>
  <si>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</si>
  <si>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</si>
  <si>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</si>
  <si>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</si>
  <si>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</si>
  <si>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</si>
  <si>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</si>
  <si>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</si>
  <si>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</si>
  <si>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</si>
  <si>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</si>
  <si>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</si>
  <si>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</si>
  <si>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</si>
  <si>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</si>
  <si>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</si>
  <si>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</si>
  <si>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</si>
  <si>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</si>
  <si>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</si>
  <si>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</si>
  <si>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</si>
  <si>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</si>
  <si>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</si>
  <si>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</si>
  <si>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</si>
  <si>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</si>
  <si>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</si>
  <si>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</si>
  <si>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</si>
  <si>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</si>
  <si>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</si>
  <si>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</si>
  <si>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</si>
  <si>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</si>
  <si>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</si>
  <si>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</si>
  <si>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</si>
  <si>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</si>
  <si>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</si>
  <si>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</si>
  <si>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</si>
  <si>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</si>
  <si>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</si>
  <si>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</si>
  <si>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</si>
  <si>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</si>
  <si>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</si>
  <si>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</si>
  <si>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</si>
  <si>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</si>
  <si>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</si>
  <si>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</si>
  <si>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</si>
  <si>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</si>
  <si>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</si>
  <si>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</si>
  <si>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</si>
  <si>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</si>
  <si>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</si>
  <si>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</si>
  <si>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</si>
  <si>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</si>
  <si>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</si>
  <si>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</si>
  <si>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</si>
  <si>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</si>
  <si>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</si>
  <si>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</si>
  <si>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</si>
  <si>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</si>
  <si>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</si>
  <si>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</si>
  <si>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</si>
  <si>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</si>
  <si>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</si>
  <si>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</si>
  <si>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</si>
  <si>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</si>
  <si>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</si>
  <si>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</si>
  <si>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</si>
  <si>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</si>
  <si>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</si>
  <si>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</si>
  <si>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</si>
  <si>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</si>
  <si>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</si>
  <si>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</si>
  <si>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</si>
  <si>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</si>
  <si>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</si>
  <si>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</si>
  <si>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</si>
  <si>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</si>
  <si>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</si>
  <si>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</si>
  <si>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</si>
  <si>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</si>
  <si>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</si>
  <si>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</si>
  <si>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</si>
  <si>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</si>
  <si>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</si>
  <si>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</si>
  <si>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</si>
  <si>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</si>
  <si>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</si>
  <si>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</si>
  <si>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</si>
  <si>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</si>
  <si>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</si>
  <si>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</si>
  <si>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</si>
  <si>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</si>
  <si>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</si>
  <si>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</si>
  <si>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</si>
  <si>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</si>
  <si>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</si>
  <si>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</si>
  <si>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</si>
  <si>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</si>
  <si>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</si>
  <si>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</si>
  <si>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</si>
  <si>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</si>
  <si>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</si>
  <si>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</si>
  <si>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</si>
  <si>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</si>
  <si>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</si>
  <si>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</si>
  <si>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</si>
  <si>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</si>
  <si>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</si>
  <si>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</si>
  <si>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</si>
  <si>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</si>
  <si>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</si>
  <si>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</si>
  <si>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</si>
  <si>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</si>
  <si>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</si>
  <si>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</si>
  <si>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</si>
  <si>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</si>
  <si>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</si>
  <si>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</si>
  <si>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</si>
  <si>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</si>
  <si>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</si>
  <si>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</si>
  <si>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</si>
  <si>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</si>
  <si>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</si>
  <si>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</si>
  <si>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</si>
  <si>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</si>
  <si>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</si>
  <si>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</si>
  <si>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</si>
  <si>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</si>
  <si>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</si>
  <si>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</si>
  <si>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</si>
  <si>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</si>
  <si>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</si>
  <si>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</si>
  <si>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</si>
  <si>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</si>
  <si>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</si>
  <si>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</si>
  <si>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</si>
  <si>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</si>
  <si>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</si>
  <si>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</si>
  <si>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</si>
  <si>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</si>
  <si>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</si>
  <si>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</si>
  <si>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</si>
  <si>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</si>
  <si>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</si>
  <si>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</si>
  <si>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</si>
  <si>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</si>
  <si>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</si>
  <si>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</si>
  <si>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</si>
  <si>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</si>
  <si>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</si>
  <si>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</si>
  <si>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</si>
  <si>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</si>
  <si>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</si>
  <si>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</si>
  <si>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</si>
  <si>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</si>
  <si>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</si>
  <si>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</si>
  <si>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</si>
  <si>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</si>
  <si>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</si>
  <si>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</si>
  <si>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</si>
  <si>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</si>
  <si>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</si>
  <si>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</si>
  <si>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</si>
  <si>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</si>
  <si>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</si>
  <si>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</si>
  <si>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</si>
  <si>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</si>
  <si>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</si>
  <si>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</si>
  <si>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</si>
  <si>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</si>
  <si>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</si>
  <si>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</si>
  <si>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</si>
  <si>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</si>
  <si>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</si>
  <si>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</si>
  <si>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</si>
  <si>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</si>
  <si>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</si>
  <si>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</si>
  <si>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</si>
  <si>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</si>
  <si>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</si>
  <si>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</si>
  <si>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</si>
  <si>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</si>
  <si>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</si>
  <si>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</si>
  <si>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</si>
  <si>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</si>
  <si>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</si>
  <si>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</si>
  <si>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</si>
  <si>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</si>
  <si>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</si>
  <si>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</si>
  <si>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</si>
  <si>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</si>
  <si>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</si>
  <si>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</si>
  <si>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</si>
  <si>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</si>
  <si>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</si>
  <si>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</si>
  <si>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</si>
  <si>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</si>
  <si>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</si>
  <si>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</si>
  <si>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</si>
  <si>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</si>
  <si>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</si>
  <si>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</si>
  <si>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</si>
  <si>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</si>
  <si>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</si>
  <si>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</si>
  <si>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</si>
  <si>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</si>
  <si>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</si>
  <si>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</si>
  <si>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</si>
  <si>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</si>
  <si>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</si>
  <si>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</si>
  <si>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</si>
  <si>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</si>
  <si>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</si>
  <si>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</si>
  <si>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</si>
  <si>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</si>
  <si>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</si>
  <si>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</si>
  <si>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</si>
  <si>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</si>
  <si>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</si>
  <si>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</si>
  <si>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</si>
  <si>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</si>
  <si>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</si>
  <si>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</si>
  <si>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</si>
  <si>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</si>
  <si>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</si>
  <si>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</si>
  <si>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</si>
  <si>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</si>
  <si>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</si>
  <si>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</si>
  <si>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</si>
  <si>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</si>
  <si>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</si>
  <si>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</si>
  <si>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</si>
  <si>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</si>
  <si>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</si>
  <si>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</si>
  <si>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</si>
  <si>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</si>
  <si>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</si>
  <si>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</si>
  <si>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</si>
  <si>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</si>
  <si>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</si>
  <si>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</si>
  <si>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</si>
  <si>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</si>
  <si>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</si>
  <si>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</si>
  <si>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</si>
  <si>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</si>
  <si>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</si>
  <si>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</si>
  <si>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</si>
  <si>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</si>
  <si>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</si>
  <si>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</si>
  <si>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</si>
  <si>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</si>
  <si>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</si>
  <si>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</si>
  <si>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</si>
  <si>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</si>
  <si>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</si>
  <si>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</si>
  <si>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</si>
  <si>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</si>
  <si>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</si>
  <si>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</si>
  <si>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</si>
  <si>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</si>
  <si>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</si>
  <si>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</si>
  <si>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</si>
  <si>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</si>
  <si>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</si>
  <si>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</si>
  <si>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</si>
  <si>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</si>
  <si>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</si>
  <si>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</si>
  <si>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</si>
  <si>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</si>
  <si>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</si>
  <si>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</si>
  <si>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</si>
  <si>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</si>
  <si>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</si>
  <si>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</si>
  <si>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</si>
  <si>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</si>
  <si>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</si>
  <si>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</si>
  <si>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</si>
  <si>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</si>
  <si>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</si>
  <si>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</si>
  <si>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</si>
  <si>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</si>
  <si>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</si>
  <si>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</si>
  <si>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</si>
  <si>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</si>
  <si>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</si>
  <si>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</si>
  <si>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</si>
  <si>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</si>
  <si>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</si>
  <si>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</si>
  <si>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</si>
  <si>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</si>
  <si>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</si>
  <si>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</si>
  <si>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</si>
  <si>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</si>
  <si>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</si>
  <si>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</si>
  <si>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</si>
  <si>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</si>
  <si>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</si>
  <si>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</si>
  <si>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</si>
  <si>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</si>
  <si>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</si>
  <si>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</si>
  <si>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</si>
  <si>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</si>
  <si>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</si>
  <si>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</si>
  <si>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</si>
  <si>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</si>
  <si>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</si>
  <si>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</si>
  <si>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</si>
  <si>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</si>
  <si>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</si>
  <si>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</si>
  <si>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</si>
  <si>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</si>
  <si>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</si>
  <si>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</si>
  <si>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</si>
  <si>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</si>
  <si>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</si>
  <si>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</si>
  <si>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</si>
  <si>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</si>
  <si>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</si>
  <si>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</si>
  <si>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</si>
  <si>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</si>
  <si>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</si>
  <si>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</si>
  <si>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</si>
  <si>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</si>
  <si>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</si>
  <si>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</si>
  <si>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</si>
  <si>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</si>
  <si>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</si>
  <si>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</si>
  <si>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</si>
  <si>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</si>
  <si>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</si>
  <si>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</si>
  <si>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</si>
  <si>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</si>
  <si>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</si>
  <si>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</si>
  <si>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</si>
  <si>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</si>
  <si>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</si>
  <si>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</si>
  <si>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</si>
  <si>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</si>
  <si>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</si>
  <si>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</si>
  <si>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</si>
  <si>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</si>
  <si>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</si>
  <si>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</si>
  <si>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</si>
  <si>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</si>
  <si>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</si>
  <si>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</si>
  <si>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</si>
  <si>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</si>
  <si>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</si>
  <si>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</si>
  <si>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</si>
  <si>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</si>
  <si>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</si>
  <si>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</si>
  <si>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</si>
  <si>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</si>
  <si>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</si>
  <si>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</si>
  <si>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</si>
  <si>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</si>
  <si>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</si>
  <si>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</si>
  <si>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</si>
  <si>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</si>
  <si>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</si>
  <si>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</si>
  <si>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</si>
  <si>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</si>
  <si>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</si>
  <si>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</si>
  <si>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</si>
  <si>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</si>
  <si>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</si>
  <si>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</si>
  <si>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</si>
  <si>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</si>
  <si>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</si>
  <si>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</si>
  <si>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</si>
  <si>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</si>
  <si>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</si>
  <si>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</si>
  <si>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</si>
  <si>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</si>
  <si>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</si>
  <si>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</si>
  <si>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</si>
  <si>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</si>
  <si>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</si>
  <si>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</si>
  <si>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</si>
  <si>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</si>
  <si>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</si>
  <si>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</si>
  <si>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</si>
  <si>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</si>
  <si>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</si>
  <si>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</si>
  <si>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</si>
  <si>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</si>
  <si>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</si>
  <si>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</si>
  <si>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</si>
  <si>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</si>
  <si>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</si>
  <si>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</si>
  <si>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</si>
  <si>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</si>
  <si>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</si>
  <si>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</si>
  <si>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</si>
  <si>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</si>
  <si>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</si>
  <si>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</si>
  <si>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</si>
  <si>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</si>
  <si>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</si>
  <si>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</si>
  <si>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</si>
  <si>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</si>
  <si>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</si>
  <si>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</si>
  <si>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</si>
  <si>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</si>
  <si>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</si>
  <si>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</si>
  <si>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</si>
  <si>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</si>
  <si>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</si>
  <si>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</si>
  <si>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</si>
  <si>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</si>
  <si>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</si>
  <si>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</si>
  <si>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</si>
  <si>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</si>
  <si>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</si>
  <si>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</si>
  <si>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</si>
  <si>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</si>
  <si>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</si>
  <si>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</si>
  <si>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</si>
  <si>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</si>
  <si>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</si>
  <si>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</si>
  <si>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</si>
  <si>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</si>
  <si>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</si>
  <si>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</si>
  <si>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</si>
  <si>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</si>
  <si>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</si>
  <si>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</si>
  <si>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</si>
  <si>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</si>
  <si>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</si>
  <si>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</si>
  <si>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</si>
  <si>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</si>
  <si>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</si>
  <si>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</si>
  <si>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</si>
  <si>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</si>
  <si>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</si>
  <si>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</si>
  <si>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</si>
  <si>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</si>
  <si>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</si>
  <si>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</si>
  <si>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</si>
  <si>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</si>
  <si>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</si>
  <si>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</si>
  <si>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</si>
  <si>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</si>
  <si>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</si>
  <si>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</si>
  <si>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</si>
  <si>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</si>
  <si>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</si>
  <si>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</si>
  <si>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</si>
  <si>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</si>
  <si>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</si>
  <si>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</si>
  <si>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</si>
  <si>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</si>
  <si>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</si>
  <si>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</si>
  <si>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</si>
  <si>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</si>
  <si>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</si>
  <si>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</si>
  <si>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</si>
  <si>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</si>
  <si>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</si>
  <si>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</si>
  <si>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</si>
  <si>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</si>
  <si>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</si>
  <si>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</si>
  <si>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</si>
  <si>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</si>
  <si>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</si>
  <si>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</si>
  <si>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</si>
  <si>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</si>
  <si>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</si>
  <si>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</si>
  <si>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</si>
  <si>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</si>
  <si>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</si>
  <si>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</si>
  <si>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</si>
  <si>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</si>
  <si>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</si>
  <si>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</si>
  <si>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</si>
  <si>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</si>
  <si>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</si>
  <si>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</si>
  <si>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</si>
  <si>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</si>
  <si>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</si>
  <si>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</si>
  <si>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</si>
  <si>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</si>
  <si>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</si>
  <si>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</si>
  <si>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</si>
  <si>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</si>
  <si>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</si>
  <si>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</si>
  <si>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</si>
  <si>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</si>
  <si>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</si>
  <si>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</si>
  <si>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</si>
  <si>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</si>
  <si>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</si>
  <si>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</si>
  <si>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</si>
  <si>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</si>
  <si>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</si>
  <si>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</si>
  <si>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</si>
  <si>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</si>
  <si>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</si>
  <si>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</si>
  <si>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</si>
  <si>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</si>
  <si>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</si>
  <si>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</si>
  <si>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</si>
  <si>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</si>
  <si>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</si>
  <si>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</si>
  <si>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</si>
  <si>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</si>
  <si>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</si>
  <si>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</si>
  <si>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</si>
  <si>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</si>
  <si>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</si>
  <si>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</si>
  <si>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</si>
  <si>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</si>
  <si>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</si>
  <si>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</si>
  <si>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</si>
  <si>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</si>
  <si>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</si>
  <si>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</si>
  <si>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</si>
  <si>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</si>
  <si>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</si>
  <si>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</si>
  <si>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</si>
  <si>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</si>
  <si>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</si>
  <si>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</si>
  <si>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</si>
  <si>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</si>
  <si>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</si>
  <si>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</si>
  <si>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</si>
  <si>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</si>
  <si>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</si>
  <si>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</si>
  <si>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</si>
  <si>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</si>
  <si>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</si>
  <si>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</si>
  <si>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</si>
  <si>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</si>
  <si>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</si>
  <si>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</si>
  <si>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</si>
  <si>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</si>
  <si>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</si>
  <si>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</si>
  <si>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</si>
  <si>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</si>
  <si>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</si>
  <si>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</si>
  <si>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</si>
  <si>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</si>
  <si>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</si>
  <si>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</si>
  <si>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</si>
  <si>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</si>
  <si>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</si>
  <si>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</si>
  <si>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</si>
  <si>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</si>
  <si>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</si>
  <si>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</si>
  <si>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</si>
  <si>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</si>
  <si>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</si>
  <si>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</si>
  <si>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</si>
  <si>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</si>
  <si>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</si>
  <si>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</si>
  <si>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</si>
  <si>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</si>
  <si>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</si>
  <si>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</si>
  <si>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</si>
  <si>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</si>
  <si>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</si>
  <si>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</si>
  <si>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</si>
  <si>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</si>
  <si>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</si>
  <si>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</si>
  <si>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</si>
  <si>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</si>
  <si>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</si>
  <si>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</si>
  <si>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</si>
  <si>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</si>
  <si>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</si>
  <si>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</si>
  <si>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</si>
  <si>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</si>
  <si>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</si>
  <si>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</si>
  <si>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</si>
  <si>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</si>
  <si>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</si>
  <si>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</si>
  <si>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</si>
  <si>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</si>
  <si>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</si>
  <si>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</si>
  <si>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</si>
  <si>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</si>
  <si>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</si>
  <si>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</si>
  <si>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</si>
  <si>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</si>
  <si>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</si>
  <si>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</si>
  <si>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</si>
  <si>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</si>
  <si>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</si>
  <si>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</si>
  <si>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</si>
  <si>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</si>
  <si>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</si>
  <si>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</si>
  <si>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</si>
  <si>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</si>
  <si>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</si>
  <si>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</si>
  <si>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</si>
  <si>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</si>
  <si>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</si>
  <si>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</si>
  <si>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</si>
  <si>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</si>
  <si>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</si>
  <si>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</si>
  <si>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</si>
  <si>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</si>
  <si>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</si>
  <si>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</si>
  <si>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</si>
  <si>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</si>
  <si>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</si>
  <si>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</si>
  <si>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</si>
  <si>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</si>
  <si>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</si>
  <si>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</si>
  <si>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</si>
  <si>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</si>
  <si>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</si>
  <si>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</si>
  <si>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</si>
  <si>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</si>
  <si>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</si>
  <si>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</si>
  <si>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</si>
  <si>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</si>
  <si>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</si>
  <si>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</si>
  <si>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</si>
  <si>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</si>
  <si>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</si>
  <si>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</si>
  <si>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</si>
  <si>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</si>
  <si>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</si>
  <si>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</si>
  <si>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</si>
  <si>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</si>
  <si>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</si>
  <si>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</si>
  <si>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</si>
  <si>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</si>
  <si>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</si>
  <si>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</si>
  <si>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</si>
  <si>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</si>
  <si>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</si>
  <si>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</si>
  <si>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</si>
  <si>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</si>
  <si>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</si>
  <si>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</si>
  <si>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</si>
  <si>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</si>
  <si>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</si>
  <si>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</si>
  <si>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</si>
  <si>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</si>
  <si>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</si>
  <si>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</si>
  <si>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</si>
  <si>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</si>
  <si>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</si>
  <si>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</si>
  <si>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</si>
  <si>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</si>
  <si>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</si>
  <si>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</si>
  <si>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</si>
  <si>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</si>
  <si>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</si>
  <si>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</si>
  <si>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</si>
  <si>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</si>
  <si>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</si>
  <si>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</si>
  <si>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</si>
  <si>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</si>
  <si>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</si>
  <si>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</si>
  <si>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</si>
  <si>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</si>
  <si>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</si>
  <si>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</si>
  <si>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</si>
  <si>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</si>
  <si>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</si>
  <si>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</si>
  <si>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</si>
  <si>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</si>
  <si>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</si>
  <si>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</si>
  <si>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</si>
  <si>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</si>
  <si>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</si>
  <si>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</si>
  <si>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</si>
  <si>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</si>
  <si>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</si>
  <si>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</si>
  <si>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</si>
  <si>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</si>
  <si>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</si>
  <si>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</si>
  <si>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</si>
  <si>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</si>
  <si>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</si>
  <si>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</si>
  <si>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</si>
  <si>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</si>
  <si>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</si>
  <si>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</si>
  <si>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</si>
  <si>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</si>
  <si>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</si>
  <si>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</si>
  <si>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</si>
  <si>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</si>
  <si>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</si>
  <si>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</si>
  <si>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</si>
  <si>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</si>
  <si>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</si>
  <si>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</si>
  <si>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</si>
  <si>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</si>
  <si>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</si>
  <si>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</si>
  <si>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</si>
  <si>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</si>
  <si>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</si>
  <si>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</si>
  <si>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</si>
  <si>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</si>
  <si>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</si>
  <si>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</si>
  <si>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</si>
  <si>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</si>
  <si>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</si>
  <si>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</si>
  <si>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</si>
  <si>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</si>
  <si>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</si>
  <si>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</si>
  <si>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</si>
  <si>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</si>
  <si>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</si>
  <si>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</si>
  <si>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</si>
  <si>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</si>
  <si>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</si>
  <si>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</si>
  <si>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</si>
  <si>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</si>
  <si>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</si>
  <si>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</si>
  <si>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</si>
  <si>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</si>
  <si>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</si>
  <si>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</si>
  <si>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</si>
  <si>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</si>
  <si>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</si>
  <si>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</si>
  <si>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</si>
  <si>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</si>
  <si>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</si>
  <si>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</si>
  <si>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</si>
  <si>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</si>
  <si>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</si>
  <si>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</si>
  <si>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</si>
  <si>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</si>
  <si>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</si>
  <si>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</si>
  <si>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</si>
  <si>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</si>
  <si>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</si>
  <si>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</si>
  <si>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</si>
  <si>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</si>
  <si>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</si>
  <si>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</si>
  <si>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</si>
  <si>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</si>
  <si>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</si>
  <si>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</si>
  <si>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</si>
  <si>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</si>
  <si>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</si>
  <si>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</si>
  <si>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</si>
  <si>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</si>
  <si>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</si>
  <si>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</si>
  <si>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</si>
  <si>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</si>
  <si>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</si>
  <si>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</si>
  <si>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</si>
  <si>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</si>
  <si>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</si>
  <si>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</si>
  <si>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</si>
  <si>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</si>
  <si>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</si>
  <si>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</si>
  <si>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</si>
  <si>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</si>
  <si>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</si>
  <si>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</si>
  <si>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</si>
  <si>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</si>
  <si>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</si>
  <si>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</si>
  <si>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</si>
  <si>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</si>
  <si>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</si>
  <si>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</si>
  <si>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</si>
  <si>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</si>
  <si>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</si>
  <si>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</si>
  <si>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</si>
  <si>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</si>
  <si>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</si>
  <si>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</si>
  <si>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</si>
  <si>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</si>
  <si>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</si>
  <si>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</si>
  <si>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</si>
  <si>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</si>
  <si>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</si>
  <si>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</si>
  <si>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</si>
  <si>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</si>
  <si>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</si>
  <si>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</si>
  <si>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</si>
  <si>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</si>
  <si>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</si>
  <si>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</si>
  <si>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</si>
  <si>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</si>
  <si>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</si>
  <si>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</si>
  <si>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</si>
  <si>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</si>
  <si>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</si>
  <si>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</si>
  <si>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</si>
  <si>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</si>
  <si>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</si>
  <si>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</si>
  <si>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</si>
  <si>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</si>
  <si>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</si>
  <si>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</si>
  <si>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</si>
  <si>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</si>
  <si>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</si>
  <si>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</si>
  <si>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</si>
  <si>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</si>
  <si>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</si>
  <si>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</si>
  <si>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</si>
  <si>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</si>
  <si>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</si>
  <si>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</si>
  <si>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</si>
  <si>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</si>
  <si>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</si>
  <si>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</si>
  <si>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</si>
  <si>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</si>
  <si>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</si>
  <si>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</si>
  <si>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</si>
  <si>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</si>
  <si>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</si>
  <si>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</si>
  <si>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</si>
  <si>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</si>
  <si>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</si>
  <si>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</si>
  <si>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</si>
  <si>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</si>
  <si>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</si>
  <si>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</si>
  <si>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</si>
  <si>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</si>
  <si>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</si>
  <si>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</si>
  <si>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</si>
  <si>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</si>
  <si>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</si>
  <si>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</si>
  <si>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</si>
  <si>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</si>
  <si>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</si>
  <si>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</si>
  <si>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</si>
  <si>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</si>
  <si>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</si>
  <si>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</si>
  <si>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</si>
  <si>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</si>
  <si>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</si>
  <si>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</si>
  <si>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</si>
  <si>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</si>
  <si>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</si>
  <si>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</si>
  <si>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</si>
  <si>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</si>
  <si>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</si>
  <si>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</si>
  <si>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</si>
  <si>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</si>
  <si>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</si>
  <si>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</si>
  <si>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</si>
  <si>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</si>
  <si>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</si>
  <si>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</si>
  <si>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</si>
  <si>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</si>
  <si>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</si>
  <si>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</si>
  <si>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</si>
  <si>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</si>
  <si>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</si>
  <si>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</si>
  <si>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</si>
  <si>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</si>
  <si>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</si>
  <si>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</si>
  <si>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</si>
  <si>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</si>
  <si>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</si>
  <si>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</si>
  <si>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</si>
  <si>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</si>
  <si>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</si>
  <si>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</si>
  <si>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</si>
  <si>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</si>
  <si>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</si>
  <si>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</si>
  <si>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</si>
  <si>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</si>
  <si>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</si>
  <si>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</si>
  <si>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</si>
  <si>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</si>
  <si>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</si>
  <si>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</si>
  <si>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</si>
  <si>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</si>
  <si>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</si>
  <si>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</si>
  <si>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</si>
  <si>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</si>
  <si>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</si>
  <si>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</si>
  <si>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</si>
  <si>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</si>
  <si>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</si>
  <si>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</si>
  <si>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</si>
  <si>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</si>
  <si>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</si>
  <si>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</si>
  <si>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</si>
  <si>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</si>
  <si>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</si>
  <si>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</si>
  <si>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</si>
  <si>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</si>
  <si>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</si>
  <si>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</si>
  <si>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</si>
  <si>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</si>
  <si>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</si>
  <si>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</si>
  <si>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</si>
  <si>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</si>
  <si>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</si>
  <si>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</si>
  <si>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</si>
  <si>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</si>
  <si>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</si>
  <si>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</si>
  <si>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</si>
  <si>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</si>
  <si>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</si>
  <si>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</si>
  <si>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</si>
  <si>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</si>
  <si>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</si>
  <si>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</si>
  <si>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</si>
  <si>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</si>
  <si>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</si>
  <si>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</si>
  <si>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</si>
  <si>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</si>
  <si>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</si>
  <si>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</si>
  <si>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</si>
  <si>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</si>
  <si>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</si>
  <si>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</si>
  <si>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</si>
  <si>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</si>
  <si>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</si>
  <si>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</si>
  <si>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</si>
  <si>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</si>
  <si>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</si>
  <si>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</si>
  <si>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</si>
  <si>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</si>
  <si>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</si>
  <si>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</si>
  <si>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</si>
  <si>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</si>
  <si>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</si>
  <si>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</si>
  <si>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</si>
  <si>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</si>
  <si>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</si>
  <si>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</si>
  <si>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</si>
  <si>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</si>
  <si>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</si>
  <si>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</si>
  <si>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</si>
  <si>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</si>
  <si>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</si>
  <si>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</si>
  <si>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</si>
  <si>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</si>
  <si>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</si>
  <si>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</si>
  <si>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</si>
  <si>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</si>
  <si>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</si>
  <si>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</si>
  <si>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</si>
  <si>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</si>
  <si>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</si>
  <si>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</si>
  <si>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</si>
  <si>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</si>
  <si>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</si>
  <si>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</si>
  <si>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</si>
  <si>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</si>
  <si>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</si>
  <si>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</si>
  <si>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</si>
  <si>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</si>
  <si>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</si>
  <si>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</si>
  <si>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</si>
  <si>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</si>
  <si>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</si>
  <si>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</si>
  <si>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</si>
  <si>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</si>
  <si>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</si>
  <si>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</si>
  <si>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</si>
  <si>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</si>
  <si>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</si>
  <si>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</si>
  <si>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</si>
  <si>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</si>
  <si>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</si>
  <si>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</si>
  <si>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</si>
  <si>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</si>
  <si>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</si>
  <si>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</si>
  <si>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</si>
  <si>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</si>
  <si>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</si>
  <si>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</si>
  <si>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</si>
  <si>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</si>
  <si>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</si>
  <si>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</si>
  <si>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</si>
  <si>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</si>
  <si>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</si>
  <si>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</si>
  <si>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</si>
  <si>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</si>
  <si>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</si>
  <si>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</si>
  <si>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</si>
  <si>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</si>
  <si>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</si>
  <si>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</si>
  <si>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</si>
  <si>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</si>
  <si>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</si>
  <si>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</si>
  <si>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</si>
  <si>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</si>
  <si>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</si>
  <si>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</si>
  <si>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</si>
  <si>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</si>
  <si>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</si>
  <si>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</si>
  <si>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</si>
  <si>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</si>
  <si>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</si>
  <si>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</si>
  <si>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</si>
  <si>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</si>
  <si>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</si>
  <si>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</si>
  <si>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</si>
  <si>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</si>
  <si>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</si>
  <si>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</si>
  <si>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</si>
  <si>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</si>
  <si>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</si>
  <si>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</si>
  <si>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</si>
  <si>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</si>
  <si>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</si>
  <si>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</si>
  <si>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</si>
  <si>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</si>
  <si>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</si>
  <si>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</si>
  <si>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</si>
  <si>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</si>
  <si>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</si>
  <si>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</si>
  <si>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</si>
  <si>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</si>
  <si>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</si>
  <si>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</si>
  <si>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</si>
  <si>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</si>
  <si>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</si>
  <si>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</si>
  <si>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</si>
  <si>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</si>
  <si>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</si>
  <si>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</si>
  <si>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</si>
  <si>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</si>
  <si>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</si>
  <si>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</si>
  <si>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</si>
  <si>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</si>
  <si>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</si>
  <si>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</si>
  <si>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</si>
  <si>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</si>
  <si>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</si>
  <si>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</si>
  <si>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</si>
  <si>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</si>
  <si>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</si>
  <si>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</si>
  <si>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</si>
  <si>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</si>
  <si>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</si>
  <si>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</si>
  <si>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</si>
  <si>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</si>
  <si>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</si>
  <si>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</si>
  <si>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</si>
  <si>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</si>
  <si>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</si>
  <si>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</si>
  <si>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</si>
  <si>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</si>
  <si>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</si>
  <si>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</si>
  <si>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</si>
  <si>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</si>
  <si>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</si>
  <si>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</si>
  <si>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</si>
  <si>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</si>
  <si>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</si>
  <si>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</si>
  <si>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</si>
  <si>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</si>
  <si>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</si>
  <si>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</si>
  <si>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</si>
  <si>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</si>
  <si>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</si>
  <si>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</si>
  <si>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</si>
  <si>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</si>
  <si>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</si>
  <si>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</si>
  <si>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</si>
  <si>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</si>
  <si>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</si>
  <si>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</si>
  <si>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</si>
  <si>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</si>
  <si>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</si>
  <si>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</si>
  <si>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</si>
  <si>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</si>
  <si>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</si>
  <si>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</si>
  <si>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</si>
  <si>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</si>
  <si>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</si>
  <si>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</si>
  <si>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</si>
  <si>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</si>
  <si>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</si>
  <si>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</si>
  <si>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</si>
  <si>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</si>
  <si>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</si>
  <si>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</si>
  <si>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</si>
  <si>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</si>
  <si>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</si>
  <si>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</si>
  <si>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</si>
  <si>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</si>
  <si>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</si>
  <si>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</si>
  <si>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</si>
  <si>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</si>
  <si>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</si>
  <si>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</si>
  <si>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</si>
  <si>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</si>
  <si>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</si>
  <si>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</si>
  <si>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</si>
  <si>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</si>
  <si>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</si>
  <si>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</si>
  <si>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</si>
  <si>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</si>
  <si>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</si>
  <si>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</si>
  <si>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</si>
  <si>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</si>
  <si>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</si>
  <si>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</si>
  <si>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</si>
  <si>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</si>
  <si>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</si>
  <si>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</si>
  <si>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</si>
  <si>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</si>
  <si>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</si>
  <si>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</si>
  <si>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</si>
  <si>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</si>
  <si>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</si>
  <si>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</si>
  <si>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</si>
  <si>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</si>
  <si>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</si>
  <si>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</si>
  <si>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</si>
  <si>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</si>
  <si>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</si>
  <si>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</si>
  <si>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</si>
  <si>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</si>
  <si>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</si>
  <si>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</si>
  <si>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</si>
  <si>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</si>
  <si>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</si>
  <si>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</si>
  <si>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</si>
  <si>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</si>
  <si>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</si>
  <si>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</si>
  <si>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</si>
  <si>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</si>
  <si>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</si>
  <si>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</si>
  <si>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</si>
  <si>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</si>
  <si>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</si>
  <si>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</si>
  <si>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</si>
  <si>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</si>
  <si>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</si>
  <si>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</si>
  <si>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</si>
  <si>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</si>
  <si>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</si>
  <si>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</si>
  <si>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</si>
  <si>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</si>
  <si>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</si>
  <si>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</si>
  <si>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</si>
  <si>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</si>
  <si>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</si>
  <si>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</si>
  <si>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</si>
  <si>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</si>
  <si>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</si>
  <si>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</si>
  <si>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</si>
  <si>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</si>
  <si>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</si>
  <si>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</si>
  <si>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</si>
  <si>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</si>
  <si>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</si>
  <si>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</si>
  <si>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</si>
  <si>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</si>
  <si>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</si>
  <si>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</si>
  <si>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</si>
  <si>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</si>
  <si>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</si>
  <si>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</si>
  <si>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</si>
  <si>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</si>
  <si>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</si>
  <si>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</si>
  <si>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</si>
  <si>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</si>
  <si>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</si>
  <si>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</si>
  <si>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</si>
  <si>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</si>
  <si>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</si>
  <si>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</si>
  <si>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</si>
  <si>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</si>
  <si>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</si>
  <si>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</si>
  <si>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</si>
  <si>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</si>
  <si>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</si>
  <si>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</si>
  <si>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</si>
  <si>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</si>
  <si>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</si>
  <si>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</si>
  <si>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</si>
  <si>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</si>
  <si>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</si>
  <si>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</si>
  <si>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</si>
  <si>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</si>
  <si>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</si>
  <si>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</si>
  <si>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</si>
  <si>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</si>
  <si>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</si>
  <si>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</si>
  <si>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</si>
  <si>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</si>
  <si>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</si>
  <si>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</si>
  <si>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</si>
  <si>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</si>
  <si>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</si>
  <si>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</si>
  <si>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</si>
  <si>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</si>
  <si>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</si>
  <si>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</si>
  <si>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</si>
  <si>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</si>
  <si>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</si>
  <si>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</si>
  <si>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</si>
  <si>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</si>
  <si>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</si>
  <si>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</si>
  <si>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</si>
  <si>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</si>
  <si>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</si>
  <si>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</si>
  <si>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</si>
  <si>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</si>
  <si>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</si>
  <si>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</si>
  <si>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</si>
  <si>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</si>
  <si>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</si>
  <si>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</si>
  <si>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</si>
  <si>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</si>
  <si>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</si>
  <si>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</si>
  <si>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</si>
  <si>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</si>
  <si>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</si>
  <si>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</si>
  <si>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</si>
  <si>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</si>
  <si>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</si>
  <si>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</si>
  <si>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</si>
  <si>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</si>
  <si>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</si>
  <si>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</si>
  <si>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</si>
  <si>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</si>
  <si>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</si>
  <si>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</si>
  <si>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</si>
  <si>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</si>
  <si>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</si>
  <si>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</si>
  <si>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</si>
  <si>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</si>
  <si>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</si>
  <si>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</si>
  <si>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</si>
  <si>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</si>
  <si>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</si>
  <si>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</si>
  <si>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</si>
  <si>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</si>
  <si>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</si>
  <si>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</si>
  <si>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</si>
  <si>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</si>
  <si>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</si>
  <si>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</si>
  <si>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</si>
  <si>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</si>
  <si>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</si>
  <si>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</si>
  <si>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</si>
  <si>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</si>
  <si>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</si>
  <si>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</si>
  <si>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</si>
  <si>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</si>
  <si>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</si>
  <si>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</si>
  <si>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</si>
  <si>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</si>
  <si>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</si>
  <si>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</si>
  <si>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</si>
  <si>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</si>
  <si>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</si>
  <si>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</si>
  <si>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</si>
  <si>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</si>
  <si>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</si>
  <si>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</si>
  <si>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</si>
  <si>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</si>
  <si>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</si>
  <si>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</si>
  <si>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</si>
  <si>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</si>
  <si>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</si>
  <si>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</si>
  <si>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</si>
  <si>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</si>
  <si>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</si>
  <si>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</si>
  <si>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</si>
  <si>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</si>
  <si>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</si>
  <si>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</si>
  <si>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</si>
  <si>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</si>
  <si>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</si>
  <si>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</si>
  <si>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</si>
  <si>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</si>
  <si>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</si>
  <si>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</si>
  <si>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</si>
  <si>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</si>
  <si>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</si>
  <si>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</si>
  <si>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</si>
  <si>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</si>
  <si>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</si>
  <si>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</si>
  <si>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</si>
  <si>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</si>
  <si>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</si>
  <si>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</si>
  <si>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</si>
  <si>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</si>
  <si>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</si>
  <si>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</si>
  <si>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</si>
  <si>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</si>
  <si>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</si>
  <si>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</si>
  <si>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</si>
  <si>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</si>
  <si>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</si>
  <si>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</si>
  <si>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</si>
  <si>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</si>
  <si>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</si>
  <si>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</si>
  <si>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</si>
  <si>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</si>
  <si>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</si>
  <si>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</si>
  <si>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</si>
  <si>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</si>
  <si>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</si>
  <si>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</si>
  <si>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</si>
  <si>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</si>
  <si>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</si>
  <si>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</si>
  <si>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</si>
  <si>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</si>
  <si>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</si>
  <si>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</si>
  <si>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</si>
  <si>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</si>
  <si>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</si>
  <si>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</si>
  <si>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</si>
  <si>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</si>
  <si>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</si>
  <si>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</si>
  <si>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</si>
  <si>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</si>
  <si>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</si>
  <si>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</si>
  <si>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</si>
  <si>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</si>
  <si>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</si>
  <si>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</si>
  <si>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</si>
  <si>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</si>
  <si>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</si>
  <si>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</si>
  <si>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</si>
  <si>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</si>
  <si>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</si>
  <si>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</si>
  <si>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</si>
  <si>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</si>
  <si>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</si>
  <si>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</si>
  <si>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</si>
  <si>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</si>
  <si>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</si>
  <si>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</si>
  <si>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</si>
  <si>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</si>
  <si>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</si>
  <si>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</si>
  <si>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</si>
  <si>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</si>
  <si>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</si>
  <si>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</si>
  <si>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</si>
  <si>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</si>
  <si>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</si>
  <si>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</si>
  <si>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</si>
  <si>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</si>
  <si>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</si>
  <si>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</si>
  <si>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</si>
  <si>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</si>
  <si>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</si>
  <si>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</si>
  <si>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</si>
  <si>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</si>
  <si>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</si>
  <si>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</si>
  <si>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</si>
  <si>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</si>
  <si>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</si>
  <si>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</si>
  <si>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</si>
  <si>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</si>
  <si>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</si>
  <si>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</si>
  <si>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</si>
  <si>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</si>
  <si>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</si>
  <si>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</si>
  <si>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</si>
  <si>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</si>
  <si>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</si>
  <si>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</si>
  <si>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</si>
  <si>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</si>
  <si>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</si>
  <si>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</si>
  <si>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</si>
  <si>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</si>
  <si>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</si>
  <si>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</si>
  <si>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</si>
  <si>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</si>
  <si>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</si>
  <si>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</si>
  <si>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</si>
  <si>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</si>
  <si>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</si>
  <si>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</si>
  <si>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</si>
  <si>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</si>
  <si>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</si>
  <si>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</si>
  <si>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</si>
  <si>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</si>
  <si>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</si>
  <si>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</si>
  <si>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</si>
  <si>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</si>
  <si>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</si>
  <si>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</si>
  <si>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</si>
  <si>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</si>
  <si>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</si>
  <si>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</si>
  <si>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</si>
  <si>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</si>
  <si>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</si>
  <si>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</si>
  <si>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</si>
  <si>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</si>
  <si>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</si>
  <si>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</si>
  <si>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</si>
  <si>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</si>
  <si>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</si>
  <si>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</si>
  <si>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</si>
  <si>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</si>
  <si>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</si>
  <si>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</si>
  <si>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</si>
  <si>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</si>
  <si>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</si>
  <si>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</si>
  <si>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</si>
  <si>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</si>
  <si>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</si>
  <si>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</si>
  <si>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</si>
  <si>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</si>
  <si>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</si>
  <si>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</si>
  <si>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</si>
  <si>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</si>
  <si>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</si>
  <si>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</si>
  <si>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</si>
  <si>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</si>
  <si>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</si>
  <si>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</si>
  <si>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</si>
  <si>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</si>
  <si>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</si>
  <si>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</si>
  <si>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</si>
  <si>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</si>
  <si>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</si>
  <si>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</si>
  <si>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</si>
  <si>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</si>
  <si>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</si>
  <si>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</si>
  <si>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</si>
  <si>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</si>
  <si>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</si>
  <si>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</si>
  <si>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</si>
  <si>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</si>
  <si>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</si>
  <si>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</si>
  <si>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</si>
  <si>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</si>
  <si>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</si>
  <si>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</si>
  <si>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</si>
  <si>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</si>
  <si>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</si>
  <si>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</si>
  <si>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</si>
  <si>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</si>
  <si>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</si>
  <si>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</si>
  <si>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</si>
  <si>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</si>
  <si>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</si>
  <si>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</si>
  <si>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</si>
  <si>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</si>
  <si>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</si>
  <si>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</si>
  <si>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</si>
  <si>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</si>
  <si>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</si>
  <si>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</si>
  <si>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</si>
  <si>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</si>
  <si>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</si>
  <si>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</si>
  <si>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</si>
  <si>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</si>
  <si>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</si>
  <si>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</si>
  <si>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</si>
  <si>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</si>
  <si>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</si>
  <si>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</si>
  <si>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</si>
  <si>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</si>
  <si>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</si>
  <si>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</si>
  <si>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</si>
  <si>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</si>
  <si>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</si>
  <si>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</si>
  <si>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</si>
  <si>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</si>
  <si>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</si>
  <si>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</si>
  <si>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</si>
  <si>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</si>
  <si>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</si>
  <si>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</si>
  <si>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</si>
  <si>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</si>
  <si>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</si>
  <si>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</si>
  <si>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</si>
  <si>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</si>
  <si>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</si>
  <si>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</si>
  <si>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</si>
  <si>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</si>
  <si>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</si>
  <si>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</si>
  <si>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</si>
  <si>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</si>
  <si>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</si>
  <si>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</si>
  <si>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</si>
  <si>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</si>
  <si>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</si>
  <si>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</si>
  <si>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</si>
  <si>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</si>
  <si>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</si>
  <si>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</si>
  <si>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</si>
  <si>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</si>
  <si>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</si>
  <si>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</si>
  <si>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</si>
  <si>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</si>
  <si>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</si>
  <si>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</si>
  <si>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</si>
  <si>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</si>
  <si>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</si>
  <si>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</si>
  <si>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</si>
  <si>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</si>
  <si>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</si>
  <si>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</si>
  <si>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</si>
  <si>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</si>
  <si>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</si>
  <si>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</si>
  <si>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</si>
  <si>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</si>
  <si>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</si>
  <si>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</si>
  <si>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</si>
  <si>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</si>
  <si>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</si>
  <si>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</si>
  <si>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</si>
  <si>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</si>
  <si>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</si>
  <si>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</si>
  <si>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</si>
  <si>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</si>
  <si>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</si>
  <si>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</si>
  <si>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</si>
  <si>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</si>
  <si>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</si>
  <si>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</si>
  <si>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</si>
  <si>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</si>
  <si>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</si>
  <si>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</si>
  <si>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</si>
  <si>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</si>
  <si>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</si>
  <si>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</si>
  <si>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</si>
  <si>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</si>
  <si>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</si>
  <si>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</si>
  <si>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</si>
  <si>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</si>
  <si>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</si>
  <si>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</si>
  <si>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</si>
  <si>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</si>
  <si>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</si>
  <si>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</si>
  <si>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</si>
  <si>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</si>
  <si>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</si>
  <si>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</si>
  <si>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</si>
  <si>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</si>
  <si>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</si>
  <si>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</si>
  <si>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</si>
  <si>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</si>
  <si>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</si>
  <si>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</si>
  <si>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</si>
  <si>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</si>
  <si>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</si>
  <si>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</si>
  <si>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</si>
  <si>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</si>
  <si>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</si>
  <si>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</si>
  <si>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</si>
  <si>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</si>
  <si>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</si>
  <si>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</si>
  <si>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</si>
  <si>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</si>
  <si>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</si>
  <si>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</si>
  <si>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</si>
  <si>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</si>
  <si>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</si>
  <si>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</si>
  <si>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</si>
  <si>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</si>
  <si>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</si>
  <si>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</si>
  <si>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</si>
  <si>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</si>
  <si>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</si>
  <si>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</si>
  <si>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</si>
  <si>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</si>
  <si>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</si>
  <si>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</si>
  <si>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</si>
  <si>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</si>
  <si>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</si>
  <si>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</si>
  <si>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</si>
  <si>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</si>
  <si>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</si>
  <si>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</si>
  <si>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</si>
  <si>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</si>
  <si>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</si>
  <si>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</si>
  <si>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</si>
  <si>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</si>
  <si>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</si>
  <si>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</si>
  <si>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</si>
  <si>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</si>
  <si>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</si>
  <si>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</si>
  <si>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</si>
  <si>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</si>
  <si>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</si>
  <si>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</si>
  <si>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</si>
  <si>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</si>
  <si>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</si>
  <si>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</si>
  <si>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</si>
  <si>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</si>
  <si>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</si>
  <si>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</si>
  <si>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</si>
  <si>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</si>
  <si>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</si>
  <si>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</si>
  <si>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</si>
  <si>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</si>
  <si>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</si>
  <si>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</si>
  <si>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</si>
  <si>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</si>
  <si>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</si>
  <si>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</si>
  <si>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</si>
  <si>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</si>
  <si>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</si>
  <si>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</si>
  <si>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</si>
  <si>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</si>
  <si>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</si>
  <si>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</si>
  <si>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</si>
  <si>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</si>
  <si>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</si>
  <si>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</si>
  <si>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</si>
  <si>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</si>
  <si>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</si>
  <si>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</si>
  <si>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</si>
  <si>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</si>
  <si>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</si>
  <si>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</si>
  <si>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</si>
  <si>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</si>
  <si>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</si>
  <si>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</si>
  <si>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</si>
  <si>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</si>
  <si>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</si>
  <si>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</si>
  <si>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</si>
  <si>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</si>
  <si>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</si>
  <si>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</si>
  <si>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</si>
  <si>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</si>
  <si>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</si>
  <si>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</si>
  <si>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</si>
  <si>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</si>
  <si>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</si>
  <si>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</si>
  <si>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</si>
  <si>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</si>
  <si>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</si>
  <si>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</si>
  <si>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</si>
  <si>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</si>
  <si>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</si>
  <si>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</si>
  <si>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</si>
  <si>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</si>
  <si>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</si>
  <si>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</si>
  <si>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</si>
  <si>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</si>
  <si>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</si>
  <si>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</si>
  <si>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</si>
  <si>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</si>
  <si>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</si>
  <si>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</si>
  <si>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</si>
  <si>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</si>
  <si>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</si>
  <si>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</si>
  <si>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</si>
  <si>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</si>
  <si>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</si>
  <si>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</si>
  <si>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</si>
  <si>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</si>
  <si>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</si>
  <si>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</si>
  <si>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</si>
  <si>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</si>
  <si>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</si>
  <si>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</si>
  <si>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</si>
  <si>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</si>
  <si>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</si>
  <si>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</si>
  <si>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</si>
  <si>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</si>
  <si>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</si>
  <si>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</si>
  <si>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</si>
  <si>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</si>
  <si>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</si>
  <si>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</si>
  <si>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</si>
  <si>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</si>
  <si>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</si>
  <si>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</si>
  <si>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</si>
  <si>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</si>
  <si>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</si>
  <si>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</si>
  <si>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</si>
  <si>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</si>
  <si>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</si>
  <si>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</si>
  <si>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</si>
  <si>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</si>
  <si>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</si>
  <si>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</si>
  <si>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</si>
  <si>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</si>
  <si>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</si>
  <si>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</si>
  <si>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</si>
  <si>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</si>
  <si>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</si>
  <si>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</si>
  <si>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</si>
  <si>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</si>
  <si>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</si>
  <si>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</si>
  <si>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</si>
  <si>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</si>
  <si>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</si>
  <si>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</si>
  <si>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</si>
  <si>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</si>
  <si>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</si>
  <si>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</si>
  <si>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</si>
  <si>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</si>
  <si>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</si>
  <si>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</si>
  <si>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</si>
  <si>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</si>
  <si>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</si>
  <si>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</si>
  <si>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</si>
  <si>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</si>
  <si>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</si>
  <si>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</si>
  <si>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</si>
  <si>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</si>
  <si>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</si>
  <si>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</si>
  <si>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</si>
  <si>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</si>
  <si>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</si>
  <si>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</si>
  <si>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</si>
  <si>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</si>
  <si>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</si>
  <si>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</si>
  <si>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</si>
  <si>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</si>
  <si>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</si>
  <si>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</si>
  <si>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</si>
  <si>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</si>
  <si>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</si>
  <si>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</si>
  <si>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</si>
  <si>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</si>
  <si>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</si>
  <si>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</si>
  <si>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</si>
  <si>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</si>
  <si>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</si>
  <si>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</si>
  <si>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</si>
  <si>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</si>
  <si>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</si>
  <si>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</si>
  <si>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</si>
  <si>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</si>
  <si>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</si>
  <si>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</si>
  <si>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</si>
  <si>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</si>
  <si>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</si>
  <si>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</si>
  <si>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</si>
  <si>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</si>
  <si>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</si>
  <si>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</si>
  <si>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</si>
  <si>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</si>
  <si>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</si>
  <si>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</si>
  <si>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</si>
  <si>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</si>
  <si>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</si>
  <si>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</si>
  <si>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</si>
  <si>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</si>
  <si>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</si>
  <si>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</si>
  <si>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</si>
  <si>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</si>
  <si>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</si>
  <si>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</si>
  <si>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</si>
  <si>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</si>
  <si>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</si>
  <si>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</si>
  <si>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</si>
  <si>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</si>
  <si>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</si>
  <si>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</si>
  <si>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</si>
  <si>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</si>
  <si>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</si>
  <si>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</si>
  <si>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</si>
  <si>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</si>
  <si>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</si>
  <si>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</si>
  <si>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</si>
  <si>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</si>
  <si>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</si>
  <si>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</si>
  <si>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</si>
  <si>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</si>
  <si>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</si>
  <si>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</si>
  <si>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</si>
  <si>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</si>
  <si>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</si>
  <si>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</si>
  <si>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</si>
  <si>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</si>
  <si>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</si>
  <si>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</si>
  <si>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</si>
  <si>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</si>
  <si>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</si>
  <si>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</si>
  <si>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</si>
  <si>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</si>
  <si>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</si>
  <si>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</si>
  <si>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</si>
  <si>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</si>
  <si>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</si>
  <si>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</si>
  <si>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</si>
  <si>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</si>
  <si>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</si>
  <si>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</si>
  <si>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</si>
  <si>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</si>
  <si>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</si>
  <si>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</si>
  <si>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</si>
  <si>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</si>
  <si>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</si>
  <si>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</si>
  <si>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</si>
  <si>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</si>
  <si>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</si>
  <si>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</si>
  <si>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</si>
  <si>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</si>
  <si>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</si>
  <si>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</si>
  <si>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</si>
  <si>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</si>
  <si>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</si>
  <si>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</si>
  <si>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</si>
  <si>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</si>
  <si>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</si>
  <si>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</si>
  <si>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</si>
  <si>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</si>
  <si>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</si>
  <si>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</si>
  <si>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</si>
  <si>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</si>
  <si>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</si>
  <si>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</si>
  <si>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</si>
  <si>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</si>
  <si>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</si>
  <si>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</si>
  <si>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</si>
  <si>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</si>
  <si>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</si>
  <si>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</si>
  <si>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</si>
  <si>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</si>
  <si>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</si>
  <si>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</si>
  <si>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</si>
  <si>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</si>
  <si>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</si>
  <si>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</si>
  <si>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</si>
  <si>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</si>
  <si>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</si>
  <si>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</si>
  <si>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</si>
  <si>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</si>
  <si>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</si>
  <si>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</si>
  <si>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</si>
  <si>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</si>
  <si>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</si>
  <si>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</si>
  <si>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</si>
  <si>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</si>
  <si>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</si>
  <si>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</si>
  <si>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</si>
  <si>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</si>
  <si>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</si>
  <si>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</si>
  <si>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</si>
  <si>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</si>
  <si>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</si>
  <si>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</si>
  <si>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</si>
  <si>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</si>
  <si>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</si>
  <si>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</si>
  <si>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</si>
  <si>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</si>
  <si>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</si>
  <si>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</si>
  <si>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</si>
  <si>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</si>
  <si>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</si>
  <si>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</si>
  <si>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</si>
  <si>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</si>
  <si>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</si>
  <si>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</si>
  <si>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</si>
  <si>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</si>
  <si>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</si>
  <si>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</si>
  <si>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</si>
  <si>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</si>
  <si>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</si>
  <si>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</si>
  <si>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</si>
  <si>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</si>
  <si>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</si>
  <si>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</si>
  <si>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</si>
  <si>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</si>
  <si>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</si>
  <si>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</si>
  <si>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</si>
  <si>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</si>
  <si>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</si>
  <si>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</si>
  <si>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</si>
  <si>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</si>
  <si>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</si>
  <si>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</si>
  <si>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</si>
  <si>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</si>
  <si>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</si>
  <si>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</si>
  <si>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</si>
  <si>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</si>
  <si>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</si>
  <si>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</si>
  <si>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</si>
  <si>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</si>
  <si>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</si>
  <si>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</si>
  <si>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</si>
  <si>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</si>
  <si>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</si>
  <si>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</si>
  <si>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</si>
  <si>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</si>
  <si>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</si>
  <si>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</si>
  <si>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</si>
  <si>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</si>
  <si>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</si>
  <si>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</si>
  <si>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</si>
  <si>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</si>
  <si>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</si>
  <si>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</si>
  <si>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</si>
  <si>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</si>
  <si>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</si>
  <si>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</si>
  <si>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</si>
  <si>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</si>
  <si>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</si>
  <si>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</si>
  <si>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</si>
  <si>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</si>
  <si>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</si>
  <si>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</si>
  <si>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</si>
  <si>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</si>
  <si>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</si>
  <si>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</si>
  <si>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</si>
  <si>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</si>
  <si>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</si>
  <si>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</si>
  <si>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</si>
  <si>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</si>
  <si>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</si>
  <si>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</si>
  <si>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</si>
  <si>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</si>
  <si>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</si>
  <si>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</si>
  <si>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</si>
  <si>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</si>
  <si>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</si>
  <si>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</si>
  <si>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</si>
  <si>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</si>
  <si>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</si>
  <si>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</si>
  <si>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</si>
  <si>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</si>
  <si>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</si>
  <si>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</si>
  <si>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</si>
  <si>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</si>
  <si>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</si>
  <si>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</si>
  <si>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</si>
  <si>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</si>
  <si>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</si>
  <si>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</si>
  <si>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</si>
  <si>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</si>
  <si>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</si>
  <si>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</si>
  <si>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</si>
  <si>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</si>
  <si>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</si>
  <si>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</si>
  <si>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</si>
  <si>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</si>
  <si>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</si>
  <si>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</si>
  <si>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</si>
  <si>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</si>
  <si>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</si>
  <si>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</si>
  <si>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</si>
  <si>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</si>
  <si>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</si>
  <si>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</si>
  <si>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</si>
  <si>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</si>
  <si>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</si>
  <si>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</si>
  <si>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</si>
  <si>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</si>
  <si>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</si>
  <si>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</si>
  <si>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</si>
  <si>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</si>
  <si>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</si>
  <si>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</si>
  <si>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</si>
  <si>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</si>
  <si>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</si>
  <si>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</si>
  <si>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</si>
  <si>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</si>
  <si>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</si>
  <si>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</si>
  <si>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</si>
  <si>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</si>
  <si>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</si>
  <si>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</si>
  <si>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</si>
  <si>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</si>
  <si>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</si>
  <si>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</si>
  <si>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</si>
  <si>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</si>
  <si>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</si>
  <si>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</si>
  <si>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</si>
  <si>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</si>
  <si>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</si>
  <si>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</si>
  <si>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</si>
  <si>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</si>
  <si>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</si>
  <si>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</si>
  <si>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</si>
  <si>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</si>
  <si>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</si>
  <si>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</si>
  <si>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</si>
  <si>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</si>
  <si>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</si>
  <si>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</si>
  <si>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</si>
  <si>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</si>
  <si>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</si>
  <si>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</si>
  <si>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</si>
  <si>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</si>
  <si>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</si>
  <si>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</si>
  <si>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</si>
  <si>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</si>
  <si>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</si>
  <si>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</si>
  <si>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</si>
  <si>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</si>
  <si>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</si>
  <si>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</si>
  <si>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</si>
  <si>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</si>
  <si>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</si>
  <si>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</si>
  <si>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</si>
  <si>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</si>
  <si>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</si>
  <si>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</si>
  <si>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</si>
  <si>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</si>
  <si>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</si>
  <si>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</si>
  <si>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</si>
  <si>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</si>
  <si>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</si>
  <si>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</si>
  <si>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</si>
  <si>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</si>
  <si>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</si>
  <si>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</si>
  <si>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</si>
  <si>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</si>
  <si>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</si>
  <si>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</si>
  <si>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</si>
  <si>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</si>
  <si>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</si>
  <si>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</si>
  <si>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</si>
  <si>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</si>
  <si>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</si>
  <si>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</si>
  <si>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</si>
  <si>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</si>
  <si>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</si>
  <si>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</si>
  <si>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</si>
  <si>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</si>
  <si>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</si>
  <si>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</si>
  <si>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</si>
  <si>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</si>
  <si>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</si>
  <si>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</si>
  <si>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</si>
  <si>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</si>
  <si>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</si>
  <si>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</si>
  <si>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</si>
  <si>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</si>
  <si>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</si>
  <si>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</si>
  <si>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</si>
  <si>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</si>
  <si>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</si>
  <si>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</si>
  <si>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</si>
  <si>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</si>
  <si>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</si>
  <si>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</si>
  <si>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</si>
  <si>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</si>
  <si>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</si>
  <si>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</si>
  <si>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</si>
  <si>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</si>
  <si>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</si>
  <si>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</si>
  <si>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</si>
  <si>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</si>
  <si>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</si>
  <si>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</si>
  <si>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</si>
  <si>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</si>
  <si>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</si>
  <si>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</si>
  <si>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</si>
  <si>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</si>
  <si>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</si>
  <si>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</si>
  <si>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</si>
  <si>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</si>
  <si>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</si>
  <si>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</si>
  <si>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</si>
  <si>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</si>
  <si>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</si>
  <si>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</si>
  <si>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</si>
  <si>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</si>
  <si>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</si>
  <si>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</si>
  <si>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</si>
  <si>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</si>
  <si>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</si>
  <si>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</si>
  <si>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</si>
  <si>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</si>
  <si>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</si>
  <si>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</si>
  <si>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</si>
  <si>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</si>
  <si>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</si>
  <si>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</si>
  <si>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</si>
  <si>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</si>
  <si>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</si>
  <si>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</si>
  <si>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</si>
  <si>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</si>
  <si>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</si>
  <si>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</si>
  <si>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</si>
  <si>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</si>
  <si>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</si>
  <si>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</si>
  <si>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</si>
  <si>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</si>
  <si>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</si>
  <si>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</si>
  <si>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</si>
  <si>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</si>
  <si>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</si>
  <si>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</si>
  <si>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</si>
  <si>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</si>
  <si>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</si>
  <si>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</si>
  <si>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</si>
  <si>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</si>
  <si>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</si>
  <si>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</si>
  <si>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</si>
  <si>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</si>
  <si>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</si>
  <si>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</si>
  <si>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</si>
  <si>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</si>
  <si>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</si>
  <si>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</si>
  <si>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</si>
  <si>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</si>
  <si>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</si>
  <si>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</si>
  <si>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</si>
  <si>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</si>
  <si>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</si>
  <si>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</si>
  <si>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</si>
  <si>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</si>
  <si>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</si>
  <si>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</si>
  <si>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</si>
  <si>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</si>
  <si>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</si>
  <si>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</si>
  <si>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</si>
  <si>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</si>
  <si>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</si>
  <si>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</si>
  <si>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</si>
  <si>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</si>
  <si>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</si>
  <si>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</si>
  <si>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</si>
  <si>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</si>
  <si>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</si>
  <si>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</si>
  <si>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</si>
  <si>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</si>
  <si>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</si>
  <si>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</si>
  <si>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</si>
  <si>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</si>
  <si>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</si>
  <si>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</si>
  <si>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</si>
  <si>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</si>
  <si>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</si>
  <si>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</si>
  <si>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</si>
  <si>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</si>
  <si>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</si>
  <si>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</si>
  <si>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</si>
  <si>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</si>
  <si>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</si>
  <si>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</si>
  <si>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</si>
  <si>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</si>
  <si>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</si>
  <si>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</si>
  <si>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</si>
  <si>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</si>
  <si>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</si>
  <si>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</si>
  <si>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</si>
  <si>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</si>
  <si>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</si>
  <si>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</si>
  <si>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</si>
  <si>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</si>
  <si>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</si>
  <si>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</si>
  <si>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</si>
  <si>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</si>
  <si>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</si>
  <si>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</si>
  <si>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</si>
  <si>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</si>
  <si>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</si>
  <si>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</si>
  <si>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</si>
  <si>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</si>
  <si>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</si>
  <si>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</si>
  <si>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</si>
  <si>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</si>
  <si>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</si>
  <si>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</si>
  <si>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</si>
  <si>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</si>
  <si>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</si>
  <si>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</si>
  <si>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</si>
  <si>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</si>
  <si>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</si>
  <si>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</si>
  <si>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</si>
  <si>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</si>
  <si>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</si>
  <si>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</si>
  <si>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</si>
  <si>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</si>
  <si>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</si>
  <si>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</si>
  <si>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</si>
  <si>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</si>
  <si>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</si>
  <si>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</si>
  <si>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</si>
  <si>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</si>
  <si>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</si>
  <si>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</si>
  <si>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</si>
  <si>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</si>
  <si>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</si>
  <si>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</si>
  <si>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</si>
  <si>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</si>
  <si>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</si>
  <si>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</si>
  <si>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</si>
  <si>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</si>
  <si>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</si>
  <si>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</si>
  <si>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</si>
  <si>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</si>
  <si>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</si>
  <si>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</si>
  <si>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</si>
  <si>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</si>
  <si>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</si>
  <si>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</si>
  <si>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</si>
  <si>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</si>
  <si>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</si>
  <si>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</si>
  <si>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</si>
  <si>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</si>
  <si>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</si>
  <si>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</si>
  <si>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</si>
  <si>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</si>
  <si>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</si>
  <si>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</si>
  <si>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</si>
  <si>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</si>
  <si>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</si>
  <si>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</si>
  <si>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</si>
  <si>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</si>
  <si>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</si>
  <si>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</si>
  <si>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</si>
  <si>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</si>
  <si>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</si>
  <si>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</si>
  <si>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</si>
  <si>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</si>
  <si>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</si>
  <si>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</si>
  <si>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</si>
  <si>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</si>
  <si>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</si>
  <si>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</si>
  <si>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</si>
  <si>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</si>
  <si>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</si>
  <si>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</si>
  <si>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</si>
  <si>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</si>
  <si>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</si>
  <si>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</si>
  <si>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</si>
  <si>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</si>
  <si>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</si>
  <si>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</si>
  <si>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</si>
  <si>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</si>
  <si>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</si>
  <si>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</si>
  <si>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</si>
  <si>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</si>
  <si>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</si>
  <si>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</si>
  <si>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</si>
  <si>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</si>
  <si>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</si>
  <si>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</si>
  <si>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</si>
  <si>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</si>
  <si>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</si>
  <si>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</si>
  <si>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</si>
  <si>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</si>
  <si>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</si>
  <si>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</si>
  <si>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</si>
  <si>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</si>
  <si>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</si>
  <si>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</si>
  <si>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</si>
  <si>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</si>
  <si>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</si>
  <si>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</si>
  <si>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</si>
  <si>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</si>
  <si>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</si>
  <si>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</si>
  <si>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</si>
  <si>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</si>
  <si>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</si>
  <si>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</si>
  <si>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</si>
  <si>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</si>
  <si>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</si>
  <si>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</si>
  <si>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</si>
  <si>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</si>
  <si>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</si>
  <si>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</si>
  <si>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</si>
  <si>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</si>
  <si>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</si>
  <si>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</si>
  <si>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</si>
  <si>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</si>
  <si>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</si>
  <si>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</si>
  <si>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</si>
  <si>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</si>
  <si>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</si>
  <si>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</si>
  <si>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</si>
  <si>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</si>
  <si>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</si>
  <si>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</si>
  <si>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</si>
  <si>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</si>
  <si>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</si>
  <si>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</si>
  <si>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</si>
  <si>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</si>
  <si>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</si>
  <si>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</si>
  <si>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</si>
  <si>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</si>
  <si>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</si>
  <si>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</si>
  <si>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</si>
  <si>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</si>
  <si>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</si>
  <si>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</si>
  <si>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</si>
  <si>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</si>
  <si>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</si>
  <si>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</si>
  <si>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</si>
  <si>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</si>
  <si>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</si>
  <si>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</si>
  <si>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</si>
  <si>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</si>
  <si>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</si>
  <si>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</si>
  <si>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</si>
  <si>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</si>
  <si>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</si>
  <si>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</si>
  <si>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</si>
  <si>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</si>
  <si>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</si>
  <si>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</si>
  <si>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</si>
  <si>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</si>
  <si>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</si>
  <si>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</si>
  <si>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</si>
  <si>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</si>
  <si>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</si>
  <si>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</si>
  <si>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</si>
  <si>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</si>
  <si>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</si>
  <si>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</si>
  <si>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</si>
  <si>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</si>
  <si>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</si>
  <si>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</si>
  <si>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</si>
  <si>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</si>
  <si>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</si>
  <si>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</si>
  <si>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</si>
  <si>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</si>
  <si>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</si>
  <si>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</si>
  <si>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</si>
  <si>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</si>
  <si>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</si>
  <si>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</si>
  <si>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</si>
  <si>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</si>
  <si>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</si>
  <si>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</si>
  <si>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</si>
  <si>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</si>
  <si>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</si>
  <si>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</si>
  <si>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</si>
  <si>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</si>
  <si>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</si>
  <si>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</si>
  <si>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</si>
  <si>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</si>
  <si>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</si>
  <si>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</si>
  <si>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</si>
  <si>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</si>
  <si>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</si>
  <si>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</si>
  <si>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</si>
  <si>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</si>
  <si>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</si>
  <si>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</si>
  <si>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</si>
  <si>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</si>
  <si>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</si>
  <si>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</si>
  <si>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</si>
  <si>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</si>
  <si>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</si>
  <si>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</si>
  <si>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</si>
  <si>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</si>
  <si>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</si>
  <si>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</si>
  <si>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</si>
  <si>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</si>
  <si>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</si>
  <si>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</si>
  <si>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</si>
  <si>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</si>
  <si>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</si>
  <si>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</si>
  <si>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</si>
  <si>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</si>
  <si>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</si>
  <si>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</si>
  <si>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</si>
  <si>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</si>
  <si>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</si>
  <si>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</si>
  <si>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</si>
  <si>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</si>
  <si>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</si>
  <si>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</si>
  <si>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</si>
  <si>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</si>
  <si>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</si>
  <si>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</si>
  <si>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</si>
  <si>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</si>
  <si>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</si>
  <si>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</si>
  <si>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</si>
  <si>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</si>
  <si>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</si>
  <si>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</si>
  <si>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</si>
  <si>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</si>
  <si>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</si>
  <si>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</si>
  <si>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</si>
  <si>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</si>
  <si>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</si>
  <si>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</si>
  <si>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</si>
  <si>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</si>
  <si>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</si>
  <si>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</si>
  <si>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</si>
  <si>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</si>
  <si>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</si>
  <si>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</si>
  <si>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</si>
  <si>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</si>
  <si>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</si>
  <si>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</si>
  <si>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</si>
  <si>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</si>
  <si>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</si>
  <si>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</si>
  <si>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</si>
  <si>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</si>
  <si>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</si>
  <si>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</si>
  <si>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</si>
  <si>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</si>
  <si>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</si>
  <si>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</si>
  <si>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</si>
  <si>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</si>
  <si>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</si>
  <si>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</si>
  <si>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</si>
  <si>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</si>
  <si>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</si>
  <si>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</si>
  <si>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</si>
  <si>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</si>
  <si>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</si>
  <si>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</si>
  <si>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</si>
  <si>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</si>
  <si>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</si>
  <si>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</si>
  <si>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</si>
  <si>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</si>
  <si>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</si>
  <si>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</si>
  <si>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</si>
  <si>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</si>
  <si>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</si>
  <si>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</si>
  <si>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</si>
  <si>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</si>
  <si>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</si>
  <si>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</si>
  <si>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</si>
  <si>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</si>
  <si>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</si>
  <si>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</si>
  <si>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</si>
  <si>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</si>
  <si>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</si>
  <si>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</si>
  <si>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</si>
  <si>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</si>
  <si>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</si>
  <si>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</si>
  <si>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</si>
  <si>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</si>
  <si>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</si>
  <si>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</si>
  <si>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</si>
  <si>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</si>
  <si>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</si>
  <si>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</si>
  <si>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</si>
  <si>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</si>
  <si>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</si>
  <si>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</si>
  <si>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</si>
  <si>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</si>
  <si>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</si>
  <si>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</si>
  <si>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</si>
  <si>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</si>
  <si>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</si>
  <si>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</si>
  <si>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</si>
  <si>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</si>
  <si>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</si>
  <si>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</si>
  <si>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</si>
  <si>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</si>
  <si>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</si>
  <si>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</si>
  <si>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</si>
  <si>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</si>
  <si>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</si>
  <si>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</si>
  <si>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</si>
  <si>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</si>
  <si>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</si>
  <si>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</si>
  <si>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</si>
  <si>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</si>
  <si>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</si>
  <si>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</si>
  <si>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</si>
  <si>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</si>
  <si>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</si>
  <si>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</si>
  <si>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</si>
  <si>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</si>
  <si>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</si>
  <si>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</si>
  <si>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</si>
  <si>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</si>
  <si>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</si>
  <si>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</si>
  <si>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</si>
  <si>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</si>
  <si>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</si>
  <si>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</si>
  <si>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</si>
  <si>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</si>
  <si>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</si>
  <si>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</si>
  <si>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</si>
  <si>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</si>
  <si>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</si>
  <si>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</si>
  <si>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</si>
  <si>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</si>
  <si>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</si>
  <si>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</si>
  <si>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</si>
  <si>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</si>
  <si>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</si>
  <si>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</si>
  <si>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</si>
  <si>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</si>
  <si>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</si>
  <si>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</si>
  <si>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</si>
  <si>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</si>
  <si>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</si>
  <si>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</si>
  <si>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</si>
  <si>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</si>
  <si>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</si>
  <si>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</si>
  <si>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</si>
  <si>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</si>
  <si>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</si>
  <si>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</si>
  <si>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</si>
  <si>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</si>
  <si>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</si>
  <si>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</si>
  <si>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</si>
  <si>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</si>
  <si>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</si>
  <si>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</si>
  <si>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</si>
  <si>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</si>
  <si>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</si>
  <si>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</si>
  <si>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</si>
  <si>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</si>
  <si>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</si>
  <si>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</si>
  <si>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</si>
  <si>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</si>
  <si>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</si>
  <si>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</si>
  <si>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</si>
  <si>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</si>
  <si>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</si>
  <si>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</si>
  <si>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</si>
  <si>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</si>
  <si>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</si>
  <si>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</si>
  <si>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</si>
  <si>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</si>
  <si>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</si>
  <si>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</si>
  <si>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</si>
  <si>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</si>
  <si>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</si>
  <si>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</si>
  <si>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</si>
  <si>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</si>
  <si>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</si>
  <si>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</si>
  <si>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</si>
  <si>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</si>
  <si>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</si>
  <si>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</si>
  <si>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</si>
  <si>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</si>
  <si>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</si>
  <si>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</si>
  <si>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</si>
  <si>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</si>
  <si>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</si>
  <si>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</si>
  <si>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</si>
  <si>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</si>
  <si>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</si>
  <si>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</si>
  <si>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</si>
  <si>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</si>
  <si>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</si>
  <si>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</si>
  <si>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</si>
  <si>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</si>
  <si>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</si>
  <si>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</si>
  <si>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</si>
  <si>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</si>
  <si>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</si>
  <si>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</si>
  <si>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</si>
  <si>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</si>
  <si>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</si>
  <si>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</si>
  <si>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</si>
  <si>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</si>
  <si>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</si>
  <si>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</si>
  <si>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</si>
  <si>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</si>
  <si>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</si>
  <si>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</si>
  <si>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</si>
  <si>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</si>
  <si>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</si>
  <si>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</si>
  <si>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</si>
  <si>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</si>
  <si>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</si>
  <si>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</si>
  <si>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</si>
  <si>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</si>
  <si>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</si>
  <si>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</si>
  <si>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</si>
  <si>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</si>
  <si>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</si>
  <si>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</si>
  <si>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</si>
  <si>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</si>
  <si>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</si>
  <si>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</si>
  <si>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</si>
  <si>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</si>
  <si>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</si>
  <si>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</si>
  <si>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</si>
  <si>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</si>
  <si>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</si>
  <si>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</si>
  <si>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</si>
  <si>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</si>
  <si>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</si>
  <si>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</si>
  <si>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</si>
  <si>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</si>
  <si>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</si>
  <si>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</si>
  <si>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</si>
  <si>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</si>
  <si>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</si>
  <si>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</si>
  <si>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</si>
  <si>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</si>
  <si>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</si>
  <si>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</si>
  <si>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</si>
  <si>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</si>
  <si>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</si>
  <si>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</si>
  <si>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</si>
  <si>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</si>
  <si>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</si>
  <si>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</si>
  <si>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</si>
  <si>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</si>
  <si>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</si>
  <si>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</si>
  <si>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</si>
  <si>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</si>
  <si>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</si>
  <si>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</si>
  <si>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</si>
  <si>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</si>
  <si>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</si>
  <si>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</si>
  <si>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</si>
  <si>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</si>
  <si>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</si>
  <si>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</si>
  <si>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</si>
  <si>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</si>
  <si>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</si>
  <si>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</si>
  <si>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</si>
  <si>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</si>
  <si>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</si>
  <si>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</si>
  <si>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</si>
  <si>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</si>
  <si>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</si>
  <si>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</si>
  <si>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</si>
  <si>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</si>
  <si>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</si>
  <si>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</si>
  <si>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</si>
  <si>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</si>
  <si>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</si>
  <si>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</si>
  <si>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</si>
  <si>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</si>
  <si>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</si>
  <si>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</si>
  <si>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</si>
  <si>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</si>
  <si>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</si>
  <si>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</si>
  <si>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</si>
  <si>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</si>
  <si>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</si>
  <si>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</si>
  <si>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</si>
  <si>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</si>
  <si>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</si>
  <si>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</si>
  <si>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</si>
  <si>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</si>
  <si>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</si>
  <si>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</si>
  <si>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</si>
  <si>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</si>
  <si>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</si>
  <si>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</si>
  <si>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</si>
  <si>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</si>
  <si>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</si>
  <si>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</si>
  <si>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</si>
  <si>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</si>
  <si>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</si>
  <si>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</si>
  <si>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</si>
  <si>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</si>
  <si>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</si>
  <si>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</si>
  <si>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</si>
  <si>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</si>
  <si>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</si>
  <si>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</si>
  <si>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</si>
  <si>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</si>
  <si>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</si>
  <si>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</si>
  <si>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</si>
  <si>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</si>
  <si>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</si>
  <si>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</si>
  <si>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</si>
  <si>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</si>
  <si>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</si>
  <si>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</si>
  <si>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</si>
  <si>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</si>
  <si>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</si>
  <si>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</si>
  <si>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</si>
  <si>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</si>
  <si>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</si>
  <si>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</si>
  <si>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</si>
  <si>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</si>
  <si>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</si>
  <si>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</si>
  <si>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</si>
  <si>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</si>
  <si>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</si>
  <si>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</si>
  <si>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</si>
  <si>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</si>
  <si>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</si>
  <si>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</si>
  <si>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</si>
  <si>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</si>
  <si>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</si>
  <si>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</si>
  <si>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</si>
  <si>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</si>
  <si>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</si>
  <si>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</si>
  <si>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</si>
  <si>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</si>
  <si>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</si>
  <si>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</si>
  <si>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</si>
  <si>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</si>
  <si>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</si>
  <si>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</si>
  <si>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</si>
  <si>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</si>
  <si>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</si>
  <si>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</si>
  <si>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</si>
  <si>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</si>
  <si>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</si>
  <si>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</si>
  <si>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</si>
  <si>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</si>
  <si>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</si>
  <si>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</si>
  <si>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</si>
  <si>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</si>
  <si>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</si>
  <si>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</si>
  <si>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</si>
  <si>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</si>
  <si>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</si>
  <si>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</si>
  <si>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</si>
  <si>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</si>
  <si>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</si>
  <si>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</si>
  <si>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</si>
  <si>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</si>
  <si>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</si>
  <si>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</si>
  <si>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</si>
  <si>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</si>
  <si>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</si>
  <si>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</si>
  <si>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</si>
  <si>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</si>
  <si>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</si>
  <si>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</si>
  <si>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</si>
  <si>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</si>
  <si>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</si>
  <si>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</si>
  <si>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</si>
  <si>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</si>
  <si>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</si>
  <si>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</si>
  <si>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</si>
  <si>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</si>
  <si>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</si>
  <si>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</si>
  <si>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</si>
  <si>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</si>
  <si>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</si>
  <si>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</si>
  <si>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</si>
  <si>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</si>
  <si>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</si>
  <si>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</si>
  <si>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</si>
  <si>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</si>
  <si>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</si>
  <si>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</si>
  <si>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</si>
  <si>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</si>
  <si>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</si>
  <si>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</si>
  <si>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</si>
  <si>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</si>
  <si>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</si>
  <si>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</si>
  <si>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</si>
  <si>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</si>
  <si>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</si>
  <si>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</si>
  <si>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</si>
  <si>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</si>
  <si>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</si>
  <si>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</si>
  <si>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</si>
  <si>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</si>
  <si>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</si>
  <si>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</si>
  <si>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</si>
  <si>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</si>
  <si>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</si>
  <si>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</si>
  <si>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</si>
  <si>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</si>
  <si>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</si>
  <si>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</si>
  <si>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</si>
  <si>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</si>
  <si>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</si>
  <si>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</si>
  <si>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</si>
  <si>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</si>
  <si>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</si>
  <si>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</si>
  <si>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</si>
  <si>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</si>
  <si>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</si>
  <si>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</si>
  <si>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</si>
  <si>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</si>
  <si>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</si>
  <si>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</si>
  <si>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</si>
  <si>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</si>
  <si>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</si>
  <si>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</si>
  <si>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</si>
  <si>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</si>
  <si>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</si>
  <si>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</si>
  <si>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</si>
  <si>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</si>
  <si>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</si>
  <si>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</si>
  <si>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</si>
  <si>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</si>
  <si>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</si>
  <si>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</si>
  <si>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</si>
  <si>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</si>
  <si>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</si>
  <si>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</si>
  <si>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</si>
  <si>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</si>
  <si>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</si>
  <si>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</si>
  <si>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</si>
  <si>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</si>
  <si>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</si>
  <si>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</si>
  <si>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</si>
  <si>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</si>
  <si>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</si>
  <si>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</si>
  <si>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</si>
  <si>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</si>
  <si>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</si>
  <si>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</si>
  <si>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</si>
  <si>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</si>
  <si>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</si>
  <si>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</si>
  <si>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</si>
  <si>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</si>
  <si>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</si>
  <si>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</si>
  <si>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</si>
  <si>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</si>
  <si>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</si>
  <si>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</si>
  <si>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</si>
  <si>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</si>
  <si>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</si>
  <si>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</si>
  <si>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</si>
  <si>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</si>
  <si>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</si>
  <si>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</si>
  <si>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</si>
  <si>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</si>
  <si>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</si>
  <si>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</si>
  <si>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</si>
  <si>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</si>
  <si>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</si>
  <si>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</si>
  <si>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</si>
  <si>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</si>
  <si>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</si>
  <si>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</si>
  <si>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</si>
  <si>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</si>
  <si>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</si>
  <si>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</si>
  <si>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</si>
  <si>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</si>
  <si>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</si>
  <si>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</si>
  <si>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</si>
  <si>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</si>
  <si>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</si>
  <si>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</si>
  <si>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</si>
  <si>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</si>
  <si>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</si>
  <si>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</si>
  <si>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</si>
  <si>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</si>
  <si>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</si>
  <si>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</si>
  <si>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</si>
  <si>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</si>
  <si>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</si>
  <si>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</si>
  <si>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</si>
  <si>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</si>
  <si>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</si>
  <si>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</si>
  <si>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</si>
  <si>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</si>
  <si>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</si>
  <si>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</si>
  <si>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</si>
  <si>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</si>
  <si>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</si>
  <si>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</si>
  <si>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</si>
  <si>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</si>
  <si>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</si>
  <si>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</si>
  <si>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</si>
  <si>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</si>
  <si>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</si>
  <si>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</si>
  <si>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</si>
  <si>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</si>
  <si>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</si>
  <si>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</si>
  <si>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</si>
  <si>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</si>
  <si>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</si>
  <si>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</si>
  <si>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</si>
  <si>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</si>
  <si>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</si>
  <si>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</si>
  <si>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</si>
  <si>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</si>
  <si>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</si>
  <si>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</si>
  <si>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</si>
  <si>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</si>
  <si>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</si>
  <si>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</si>
  <si>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</si>
  <si>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</si>
  <si>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</si>
  <si>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</si>
  <si>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</si>
  <si>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</si>
  <si>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</si>
  <si>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</si>
  <si>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</si>
  <si>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</si>
  <si>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</si>
  <si>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</si>
  <si>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</si>
  <si>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</si>
  <si>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</si>
  <si>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</si>
  <si>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</si>
  <si>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</si>
  <si>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</si>
  <si>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</si>
  <si>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</si>
  <si>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</si>
  <si>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</si>
  <si>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</si>
  <si>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</si>
  <si>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</si>
  <si>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</si>
  <si>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</si>
  <si>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</si>
  <si>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</si>
  <si>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</si>
  <si>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</si>
  <si>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</si>
  <si>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</si>
  <si>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</si>
  <si>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</si>
  <si>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</si>
  <si>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</si>
  <si>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</si>
  <si>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</si>
  <si>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</si>
  <si>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</si>
  <si>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</si>
  <si>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</si>
  <si>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</si>
  <si>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</si>
  <si>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</si>
  <si>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</si>
  <si>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</si>
  <si>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</si>
  <si>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</si>
  <si>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</si>
  <si>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</si>
  <si>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</si>
  <si>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</si>
  <si>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</si>
  <si>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</si>
  <si>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</si>
  <si>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</si>
  <si>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</si>
  <si>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</si>
  <si>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</si>
  <si>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</si>
  <si>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</si>
  <si>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</si>
  <si>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</si>
  <si>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</si>
  <si>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</si>
  <si>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</si>
  <si>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</si>
  <si>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</si>
  <si>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</si>
  <si>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</si>
  <si>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</si>
  <si>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</si>
  <si>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</si>
  <si>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</si>
  <si>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</si>
  <si>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</si>
  <si>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</si>
  <si>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</si>
  <si>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</si>
  <si>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</si>
  <si>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</si>
  <si>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</si>
  <si>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</si>
  <si>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</si>
  <si>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</si>
  <si>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</si>
  <si>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</si>
  <si>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</si>
  <si>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</si>
  <si>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</si>
  <si>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</si>
  <si>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</si>
  <si>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</si>
  <si>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</si>
  <si>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</si>
  <si>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</si>
  <si>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</si>
  <si>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</si>
  <si>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</si>
  <si>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</si>
  <si>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</si>
  <si>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</si>
  <si>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</si>
  <si>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</si>
  <si>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</si>
  <si>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</si>
  <si>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</si>
  <si>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</si>
  <si>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</si>
  <si>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</si>
  <si>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</si>
  <si>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</si>
  <si>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</si>
  <si>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</si>
  <si>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</si>
  <si>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</si>
  <si>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</si>
  <si>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</si>
  <si>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</si>
  <si>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</si>
  <si>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</si>
  <si>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</si>
  <si>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</si>
  <si>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</si>
  <si>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</si>
  <si>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</si>
  <si>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</si>
  <si>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</si>
  <si>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</si>
  <si>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</si>
  <si>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</si>
  <si>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</si>
  <si>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</si>
  <si>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</si>
  <si>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</si>
  <si>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</si>
  <si>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</si>
  <si>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</si>
  <si>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</si>
  <si>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</si>
  <si>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</si>
  <si>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</si>
  <si>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</si>
  <si>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</si>
  <si>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</si>
  <si>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</si>
  <si>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</si>
  <si>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</si>
  <si>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</si>
  <si>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</si>
  <si>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</si>
  <si>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</si>
  <si>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</si>
  <si>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</si>
  <si>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</si>
  <si>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</si>
  <si>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</si>
  <si>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</si>
  <si>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</si>
  <si>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</si>
  <si>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</si>
  <si>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</si>
  <si>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</si>
  <si>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</si>
  <si>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</si>
  <si>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</si>
  <si>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</si>
  <si>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</si>
  <si>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</si>
  <si>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</si>
  <si>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</si>
  <si>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</si>
  <si>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</si>
  <si>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</si>
  <si>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</si>
  <si>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</si>
  <si>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</si>
  <si>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</si>
  <si>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</si>
  <si>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</si>
  <si>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</si>
  <si>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</si>
  <si>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</si>
  <si>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</si>
  <si>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</si>
  <si>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</si>
  <si>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</si>
  <si>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</si>
  <si>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</si>
  <si>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</si>
  <si>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</si>
  <si>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</si>
  <si>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</si>
  <si>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</si>
  <si>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</si>
  <si>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</si>
  <si>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</si>
  <si>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</si>
  <si>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</si>
  <si>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</si>
  <si>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</si>
  <si>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</si>
  <si>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</si>
  <si>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</si>
  <si>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</si>
  <si>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</si>
  <si>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</si>
  <si>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</si>
  <si>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</si>
  <si>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</si>
  <si>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</si>
  <si>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</si>
  <si>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</si>
  <si>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</si>
  <si>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</si>
  <si>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</si>
  <si>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</si>
  <si>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</si>
  <si>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</si>
  <si>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</si>
  <si>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</si>
  <si>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</si>
  <si>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</si>
  <si>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</si>
  <si>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</si>
  <si>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</si>
  <si>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</si>
  <si>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</si>
  <si>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</si>
  <si>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</si>
  <si>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</si>
  <si>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</si>
  <si>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</si>
  <si>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</si>
  <si>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</si>
  <si>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</si>
  <si>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</si>
  <si>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</si>
  <si>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</si>
  <si>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</si>
  <si>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</si>
  <si>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</si>
  <si>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</si>
  <si>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</si>
  <si>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</si>
  <si>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</si>
  <si>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</si>
  <si>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</si>
  <si>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</si>
  <si>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</si>
  <si>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</si>
  <si>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</si>
  <si>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</si>
  <si>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</si>
  <si>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</si>
  <si>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</si>
  <si>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</si>
  <si>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</si>
  <si>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</si>
  <si>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</si>
  <si>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</si>
  <si>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</si>
  <si>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</si>
  <si>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</si>
  <si>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</si>
  <si>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</si>
  <si>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</si>
  <si>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</si>
  <si>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</si>
  <si>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</si>
  <si>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</si>
  <si>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</si>
  <si>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</si>
  <si>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</si>
  <si>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</si>
  <si>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</si>
  <si>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</si>
  <si>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</si>
  <si>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</si>
  <si>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</si>
  <si>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</si>
  <si>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</si>
  <si>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</si>
  <si>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</si>
  <si>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</si>
  <si>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</si>
  <si>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</si>
  <si>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</si>
  <si>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</si>
  <si>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</si>
  <si>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</si>
  <si>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</si>
  <si>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</si>
  <si>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</si>
  <si>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</si>
  <si>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</si>
  <si>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</si>
  <si>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</si>
  <si>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</si>
  <si>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</si>
  <si>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</si>
  <si>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</si>
  <si>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</si>
  <si>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</si>
  <si>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</si>
  <si>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</si>
  <si>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</si>
  <si>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</si>
  <si>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</si>
  <si>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</si>
  <si>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</si>
  <si>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</si>
  <si>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</si>
  <si>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</si>
  <si>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</si>
  <si>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</si>
  <si>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</si>
  <si>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</si>
  <si>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</si>
  <si>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</si>
  <si>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</si>
  <si>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</si>
  <si>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</si>
  <si>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</si>
  <si>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</si>
  <si>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</si>
  <si>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</si>
  <si>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</si>
  <si>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</si>
  <si>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</si>
  <si>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</si>
  <si>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</si>
  <si>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</si>
  <si>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</si>
  <si>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</si>
  <si>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</si>
  <si>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</si>
  <si>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</si>
  <si>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</si>
  <si>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</si>
  <si>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</si>
  <si>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</si>
  <si>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</si>
  <si>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</si>
  <si>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</si>
  <si>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</si>
  <si>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</si>
  <si>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</si>
  <si>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</si>
  <si>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</si>
  <si>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</si>
  <si>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</si>
  <si>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</si>
  <si>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</si>
  <si>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</si>
  <si>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</si>
  <si>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</si>
  <si>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</si>
  <si>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</si>
  <si>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</si>
  <si>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</si>
  <si>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</si>
  <si>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</si>
  <si>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</si>
  <si>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</si>
  <si>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</si>
  <si>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</si>
  <si>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</si>
  <si>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</si>
  <si>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</si>
  <si>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</si>
  <si>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</si>
  <si>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</si>
  <si>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</si>
  <si>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</si>
  <si>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</si>
  <si>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</si>
  <si>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</si>
  <si>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</si>
  <si>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</si>
  <si>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</si>
  <si>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</si>
  <si>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</si>
  <si>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</si>
  <si>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</si>
  <si>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</si>
  <si>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</si>
  <si>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</si>
  <si>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</si>
  <si>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</si>
  <si>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</si>
  <si>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</si>
  <si>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</si>
  <si>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</si>
  <si>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</si>
  <si>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</si>
  <si>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</si>
  <si>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</si>
  <si>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</si>
  <si>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</si>
  <si>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</si>
  <si>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</si>
  <si>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</si>
  <si>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</si>
  <si>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</si>
  <si>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</si>
  <si>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</si>
  <si>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</si>
  <si>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</si>
  <si>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</si>
  <si>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</si>
  <si>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</si>
  <si>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</si>
  <si>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</si>
  <si>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</si>
  <si>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</si>
  <si>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</si>
  <si>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</si>
  <si>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</si>
  <si>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</si>
  <si>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</si>
  <si>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</si>
  <si>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</si>
  <si>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</si>
  <si>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</si>
  <si>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</si>
  <si>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</si>
  <si>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</si>
  <si>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</si>
  <si>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</si>
  <si>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</si>
  <si>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</si>
  <si>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</si>
  <si>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</si>
  <si>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</si>
  <si>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</si>
  <si>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</si>
  <si>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</si>
  <si>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</si>
  <si>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</si>
  <si>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</si>
  <si>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</si>
  <si>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</si>
  <si>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</si>
  <si>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</si>
  <si>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</si>
  <si>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</si>
  <si>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</si>
  <si>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</si>
  <si>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</si>
  <si>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</si>
  <si>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</si>
  <si>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</si>
  <si>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</si>
  <si>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</si>
  <si>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</si>
  <si>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</si>
  <si>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</si>
  <si>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</si>
  <si>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</si>
  <si>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</si>
  <si>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</si>
  <si>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</si>
  <si>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</si>
  <si>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</si>
  <si>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</si>
  <si>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</si>
  <si>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</si>
  <si>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</si>
  <si>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</si>
  <si>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</si>
  <si>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</si>
  <si>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</si>
  <si>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</si>
  <si>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</si>
  <si>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</si>
  <si>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</si>
  <si>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</si>
  <si>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</si>
  <si>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</si>
  <si>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</si>
  <si>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</si>
  <si>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</si>
  <si>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</si>
  <si>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</si>
  <si>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</si>
  <si>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</si>
  <si>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</si>
  <si>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</si>
  <si>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</si>
  <si>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</si>
  <si>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</si>
  <si>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</si>
  <si>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</si>
  <si>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</si>
  <si>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</si>
  <si>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</si>
  <si>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</si>
  <si>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</si>
  <si>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</si>
  <si>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</si>
  <si>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</si>
  <si>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</si>
  <si>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</si>
  <si>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</si>
  <si>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</si>
  <si>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</si>
  <si>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</si>
  <si>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</si>
  <si>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</si>
  <si>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</si>
  <si>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</si>
  <si>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</si>
  <si>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</si>
  <si>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</si>
  <si>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</si>
  <si>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</si>
  <si>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</si>
  <si>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</si>
  <si>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</si>
  <si>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</si>
  <si>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</si>
  <si>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</si>
  <si>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</si>
  <si>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</si>
  <si>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</si>
  <si>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</si>
  <si>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</si>
  <si>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</si>
  <si>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</si>
  <si>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</si>
  <si>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</si>
  <si>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</si>
  <si>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</si>
  <si>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</si>
  <si>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</si>
  <si>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</si>
  <si>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</si>
  <si>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</si>
  <si>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</si>
  <si>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</si>
  <si>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</si>
  <si>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</si>
  <si>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</si>
  <si>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</si>
  <si>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</si>
  <si>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</si>
  <si>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</si>
  <si>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</si>
  <si>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</si>
  <si>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</si>
  <si>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</si>
  <si>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</si>
  <si>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</si>
  <si>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</si>
  <si>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</si>
  <si>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</si>
  <si>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</si>
  <si>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</si>
  <si>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</si>
  <si>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</si>
  <si>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</si>
  <si>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</si>
  <si>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</si>
  <si>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</si>
  <si>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</si>
  <si>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</si>
  <si>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</si>
  <si>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</si>
  <si>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</si>
  <si>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</si>
  <si>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</si>
  <si>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</si>
  <si>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</si>
  <si>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</si>
  <si>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</si>
  <si>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</si>
  <si>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</si>
  <si>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</si>
  <si>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</si>
  <si>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</si>
  <si>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</si>
  <si>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</si>
  <si>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</si>
  <si>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</si>
  <si>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</si>
  <si>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</si>
  <si>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</si>
  <si>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</si>
  <si>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</si>
  <si>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</si>
  <si>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</si>
  <si>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</si>
  <si>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</si>
  <si>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</si>
  <si>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</si>
  <si>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</si>
  <si>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</si>
  <si>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</si>
  <si>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</si>
  <si>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</si>
  <si>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</si>
  <si>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</si>
  <si>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</si>
  <si>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</si>
  <si>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</si>
  <si>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</si>
  <si>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</si>
  <si>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</si>
  <si>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</si>
  <si>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</si>
  <si>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</si>
  <si>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</si>
  <si>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</si>
  <si>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</si>
  <si>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</si>
  <si>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</si>
  <si>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</si>
  <si>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</si>
  <si>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</si>
  <si>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</si>
  <si>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</si>
  <si>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</si>
  <si>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</si>
  <si>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</si>
  <si>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</si>
  <si>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</si>
  <si>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</si>
  <si>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</si>
  <si>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</si>
  <si>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</si>
  <si>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</si>
  <si>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</si>
  <si>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</si>
  <si>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</si>
  <si>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</si>
  <si>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</si>
  <si>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</si>
  <si>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</si>
  <si>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</si>
  <si>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</si>
  <si>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</si>
  <si>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</si>
  <si>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</si>
  <si>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</si>
  <si>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</si>
  <si>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</si>
  <si>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</si>
  <si>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</si>
  <si>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</si>
  <si>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</si>
  <si>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</si>
  <si>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</si>
  <si>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</si>
  <si>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</si>
  <si>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</si>
  <si>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</si>
  <si>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</si>
  <si>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</si>
  <si>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</si>
  <si>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</si>
  <si>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</si>
  <si>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</si>
  <si>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</si>
  <si>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</si>
  <si>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</si>
  <si>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</si>
  <si>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</si>
  <si>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</si>
  <si>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</si>
  <si>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</si>
  <si>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</si>
  <si>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</si>
  <si>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</si>
  <si>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</si>
  <si>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</si>
  <si>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</si>
  <si>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</si>
  <si>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</si>
  <si>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</si>
  <si>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</si>
  <si>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</si>
  <si>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</si>
  <si>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</si>
  <si>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</si>
  <si>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</si>
  <si>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</si>
  <si>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</si>
  <si>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</si>
  <si>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</si>
  <si>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</si>
  <si>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</si>
  <si>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</si>
  <si>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</si>
  <si>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</si>
  <si>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</si>
  <si>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</si>
  <si>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</si>
  <si>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</si>
  <si>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</si>
  <si>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</si>
  <si>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</si>
  <si>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</si>
  <si>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</si>
  <si>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</si>
  <si>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</si>
  <si>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</si>
  <si>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</si>
  <si>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</si>
  <si>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</si>
  <si>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</si>
  <si>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</si>
  <si>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</si>
  <si>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</si>
  <si>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</si>
  <si>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</si>
  <si>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</si>
  <si>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</si>
  <si>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</si>
  <si>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</si>
  <si>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</si>
  <si>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</si>
  <si>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</si>
  <si>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</si>
  <si>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</si>
  <si>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</si>
  <si>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</si>
  <si>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</si>
  <si>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</si>
  <si>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</si>
  <si>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</si>
  <si>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</si>
  <si>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</si>
  <si>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</si>
  <si>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</si>
  <si>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</si>
  <si>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</si>
  <si>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</si>
  <si>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</si>
  <si>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</si>
  <si>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</si>
  <si>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</si>
  <si>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</si>
  <si>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</si>
  <si>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</si>
  <si>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</si>
  <si>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</si>
  <si>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</si>
  <si>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</si>
  <si>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</si>
  <si>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</si>
  <si>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</si>
  <si>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</si>
  <si>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</si>
  <si>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</si>
  <si>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</si>
  <si>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</si>
  <si>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</si>
  <si>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</si>
  <si>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</si>
  <si>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</si>
  <si>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</si>
  <si>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</si>
  <si>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</si>
  <si>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</si>
  <si>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</si>
  <si>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</si>
  <si>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</si>
  <si>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</si>
  <si>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</si>
  <si>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</si>
  <si>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</si>
  <si>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</si>
  <si>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</si>
  <si>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</si>
  <si>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</si>
  <si>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</si>
  <si>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</si>
  <si>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</si>
  <si>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</si>
  <si>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</si>
  <si>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</si>
  <si>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</si>
  <si>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</si>
  <si>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</si>
  <si>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</si>
  <si>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</si>
  <si>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</si>
  <si>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</si>
  <si>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</si>
  <si>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</si>
  <si>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</si>
  <si>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</si>
  <si>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</si>
  <si>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</si>
  <si>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</si>
  <si>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</si>
  <si>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</si>
  <si>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</si>
  <si>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</si>
  <si>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</si>
  <si>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</si>
  <si>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</si>
  <si>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</si>
  <si>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</si>
  <si>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</si>
  <si>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</si>
  <si>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</si>
  <si>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</si>
  <si>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</si>
  <si>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</si>
  <si>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</si>
  <si>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</si>
  <si>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</si>
  <si>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</si>
  <si>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</si>
  <si>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</si>
  <si>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</si>
  <si>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</si>
  <si>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</si>
  <si>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</si>
  <si>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</si>
  <si>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</si>
  <si>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</si>
  <si>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</si>
  <si>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</si>
  <si>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</si>
  <si>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</si>
  <si>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</si>
  <si>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</si>
  <si>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</si>
  <si>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</si>
  <si>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</si>
  <si>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</si>
  <si>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</si>
  <si>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</si>
  <si>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</si>
  <si>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</si>
  <si>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</si>
  <si>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</si>
  <si>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</si>
  <si>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</si>
  <si>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</si>
  <si>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</si>
  <si>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</si>
  <si>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</si>
  <si>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</si>
  <si>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</si>
  <si>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</si>
  <si>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</si>
  <si>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</si>
  <si>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</si>
  <si>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</si>
  <si>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</si>
  <si>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</si>
  <si>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</si>
  <si>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</si>
  <si>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</si>
  <si>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</si>
  <si>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</si>
  <si>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</si>
  <si>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</si>
  <si>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</si>
  <si>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</si>
  <si>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</si>
  <si>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</si>
  <si>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</si>
  <si>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</si>
  <si>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</si>
  <si>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</si>
  <si>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</si>
  <si>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</si>
  <si>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</si>
  <si>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</si>
  <si>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</si>
  <si>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</si>
  <si>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</si>
  <si>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</si>
  <si>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</si>
  <si>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</si>
  <si>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</si>
  <si>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</si>
  <si>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</si>
  <si>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</si>
  <si>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</si>
  <si>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</si>
  <si>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</si>
  <si>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</si>
  <si>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</si>
  <si>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</si>
  <si>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</si>
  <si>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</si>
  <si>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</si>
  <si>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</si>
  <si>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</si>
  <si>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</si>
  <si>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</si>
  <si>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</si>
  <si>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</si>
  <si>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</si>
  <si>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</si>
  <si>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</si>
  <si>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</si>
  <si>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</si>
  <si>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</si>
  <si>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</si>
  <si>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</si>
  <si>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</si>
  <si>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</si>
  <si>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</si>
  <si>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</si>
  <si>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</si>
  <si>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</si>
  <si>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</si>
  <si>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</si>
  <si>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</si>
  <si>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</si>
  <si>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</si>
  <si>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</si>
  <si>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</si>
  <si>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</si>
  <si>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</si>
  <si>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</si>
  <si>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</si>
  <si>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</si>
  <si>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</si>
  <si>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</si>
  <si>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</si>
  <si>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</si>
  <si>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</si>
  <si>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</si>
  <si>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</si>
  <si>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</si>
  <si>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</si>
  <si>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</si>
  <si>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</si>
  <si>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</si>
  <si>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</si>
  <si>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</si>
  <si>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</si>
  <si>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</si>
  <si>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</si>
  <si>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</si>
  <si>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</si>
  <si>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</si>
  <si>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</si>
  <si>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</si>
  <si>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</si>
  <si>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</si>
  <si>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</si>
  <si>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</si>
  <si>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</si>
  <si>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</si>
  <si>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</si>
  <si>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</si>
  <si>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</si>
  <si>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</si>
  <si>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</si>
  <si>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</si>
  <si>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</si>
  <si>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</si>
  <si>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</si>
  <si>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</si>
  <si>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</si>
  <si>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</si>
  <si>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</si>
  <si>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</si>
  <si>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</si>
  <si>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</si>
  <si>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</si>
  <si>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</si>
  <si>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</si>
  <si>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</si>
  <si>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</si>
  <si>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</si>
  <si>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</si>
  <si>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</si>
  <si>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</si>
  <si>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</si>
  <si>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</si>
  <si>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</si>
  <si>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</si>
  <si>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</si>
  <si>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</si>
  <si>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</si>
  <si>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</si>
  <si>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</si>
  <si>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</si>
  <si>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</si>
  <si>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</si>
  <si>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</si>
  <si>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</si>
  <si>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</si>
  <si>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</si>
  <si>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</si>
  <si>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</si>
  <si>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</si>
  <si>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</si>
  <si>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</si>
  <si>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</si>
  <si>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</si>
  <si>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</si>
  <si>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</si>
  <si>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</si>
  <si>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</si>
  <si>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</si>
  <si>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</si>
  <si>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</si>
  <si>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</si>
  <si>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</si>
  <si>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</si>
  <si>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</si>
  <si>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</si>
  <si>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</si>
  <si>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</si>
  <si>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</si>
  <si>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</si>
  <si>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</si>
  <si>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</si>
  <si>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</si>
  <si>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</si>
  <si>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</si>
  <si>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</si>
  <si>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</si>
  <si>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</si>
  <si>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</si>
  <si>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</si>
  <si>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</si>
  <si>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</si>
  <si>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</si>
  <si>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</si>
  <si>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</si>
  <si>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</si>
  <si>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</si>
  <si>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</si>
  <si>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</si>
  <si>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</si>
  <si>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</si>
  <si>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</si>
  <si>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</si>
  <si>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</si>
  <si>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</si>
  <si>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</si>
  <si>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</si>
  <si>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</si>
  <si>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</si>
  <si>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</si>
  <si>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</si>
  <si>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</si>
  <si>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</si>
  <si>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</si>
  <si>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</si>
  <si>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</si>
  <si>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</si>
  <si>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</si>
  <si>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</si>
  <si>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</si>
  <si>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</si>
  <si>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</si>
  <si>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</si>
  <si>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</si>
  <si>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</si>
  <si>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</si>
  <si>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</si>
  <si>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</si>
  <si>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</si>
  <si>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</si>
  <si>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</si>
  <si>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</si>
  <si>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</si>
  <si>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</si>
  <si>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</si>
  <si>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</si>
  <si>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</si>
  <si>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</si>
  <si>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</si>
  <si>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</si>
  <si>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</si>
  <si>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</si>
  <si>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</si>
  <si>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</si>
  <si>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</si>
  <si>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</si>
  <si>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</si>
  <si>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</si>
  <si>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</si>
  <si>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</si>
  <si>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</si>
  <si>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</si>
  <si>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</si>
  <si>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</si>
  <si>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</si>
  <si>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</si>
  <si>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</si>
  <si>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</si>
  <si>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</si>
  <si>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</si>
  <si>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</si>
  <si>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</si>
  <si>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</si>
  <si>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</si>
  <si>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</si>
  <si>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</si>
  <si>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</si>
  <si>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</si>
  <si>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</si>
  <si>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</si>
  <si>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</si>
  <si>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</si>
  <si>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</si>
  <si>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</si>
  <si>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</si>
  <si>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</si>
  <si>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</si>
  <si>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</si>
  <si>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</si>
  <si>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</si>
  <si>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</si>
  <si>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</si>
  <si>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</si>
  <si>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</si>
  <si>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</si>
  <si>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</si>
  <si>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</si>
  <si>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</si>
  <si>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</si>
  <si>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</si>
  <si>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</si>
  <si>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</si>
  <si>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</si>
  <si>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</si>
  <si>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</si>
  <si>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</si>
  <si>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</si>
  <si>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</si>
  <si>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</si>
  <si>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</si>
  <si>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</si>
  <si>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</si>
  <si>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</si>
  <si>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</si>
  <si>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</si>
  <si>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</si>
  <si>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</si>
  <si>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</si>
  <si>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</si>
  <si>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</si>
  <si>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</si>
  <si>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</si>
  <si>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</si>
  <si>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</si>
  <si>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</si>
  <si>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</si>
  <si>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</si>
  <si>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</si>
  <si>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</si>
  <si>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</si>
  <si>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</si>
  <si>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</si>
  <si>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</si>
  <si>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</si>
  <si>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</si>
  <si>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</si>
  <si>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</si>
  <si>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</si>
  <si>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</si>
  <si>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</si>
  <si>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</si>
  <si>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</si>
  <si>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</si>
  <si>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</si>
  <si>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</si>
  <si>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</si>
  <si>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</si>
  <si>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</si>
  <si>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</si>
  <si>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</si>
  <si>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</si>
  <si>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</si>
  <si>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</si>
  <si>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</si>
  <si>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</si>
  <si>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</si>
  <si>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</si>
  <si>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</si>
  <si>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</si>
  <si>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</si>
  <si>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</si>
  <si>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</si>
  <si>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</si>
  <si>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</si>
  <si>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</si>
  <si>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</si>
  <si>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</si>
  <si>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</si>
  <si>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</si>
  <si>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</si>
  <si>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</si>
  <si>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</si>
  <si>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</si>
  <si>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</si>
  <si>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</si>
  <si>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</si>
  <si>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</si>
  <si>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</si>
  <si>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</si>
  <si>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</si>
  <si>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</si>
  <si>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</si>
  <si>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</si>
  <si>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</si>
  <si>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</si>
  <si>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</si>
  <si>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</si>
  <si>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</si>
  <si>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</si>
  <si>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</si>
  <si>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</si>
  <si>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</si>
  <si>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</si>
  <si>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</si>
  <si>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</si>
  <si>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</si>
  <si>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</si>
  <si>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</si>
  <si>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</si>
  <si>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</si>
  <si>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</si>
  <si>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</si>
  <si>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</si>
  <si>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</si>
  <si>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</si>
  <si>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</si>
  <si>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</si>
  <si>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</si>
  <si>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</si>
  <si>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</si>
  <si>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</si>
  <si>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</si>
  <si>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</si>
  <si>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</si>
  <si>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</si>
  <si>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</si>
  <si>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</si>
  <si>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</si>
  <si>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</si>
  <si>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</si>
  <si>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</si>
  <si>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</si>
  <si>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</si>
  <si>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</si>
  <si>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</si>
  <si>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</si>
  <si>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</si>
  <si>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</si>
  <si>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</si>
  <si>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</si>
  <si>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</si>
  <si>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</si>
  <si>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</si>
  <si>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</si>
  <si>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</si>
  <si>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</si>
  <si>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</si>
  <si>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</si>
  <si>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</si>
  <si>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</si>
  <si>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</si>
  <si>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</si>
  <si>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</si>
  <si>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</si>
  <si>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</si>
  <si>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</si>
  <si>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</si>
  <si>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</si>
  <si>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</si>
  <si>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</si>
  <si>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</si>
  <si>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</si>
  <si>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</si>
  <si>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</si>
  <si>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</si>
  <si>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</si>
  <si>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</si>
  <si>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</si>
  <si>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</si>
  <si>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</si>
  <si>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</si>
  <si>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</si>
  <si>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</si>
  <si>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</si>
  <si>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</si>
  <si>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</si>
  <si>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</si>
  <si>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</si>
  <si>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</si>
  <si>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</si>
  <si>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</si>
  <si>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</si>
  <si>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</si>
  <si>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</si>
  <si>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</si>
  <si>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</si>
  <si>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</si>
  <si>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</si>
  <si>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</si>
  <si>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</si>
  <si>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</si>
  <si>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</si>
  <si>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</si>
  <si>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</si>
  <si>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</si>
  <si>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</si>
  <si>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</si>
  <si>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</si>
  <si>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</si>
  <si>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</si>
  <si>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</si>
  <si>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</si>
  <si>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</si>
  <si>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</si>
  <si>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</si>
  <si>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</si>
  <si>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</si>
  <si>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</si>
  <si>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</si>
  <si>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</si>
  <si>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</si>
  <si>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</si>
  <si>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</si>
  <si>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</si>
  <si>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</si>
  <si>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</si>
  <si>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</si>
  <si>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</si>
  <si>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</si>
  <si>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</si>
  <si>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</si>
  <si>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</si>
  <si>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</si>
  <si>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</si>
  <si>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</si>
  <si>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</si>
  <si>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</si>
  <si>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</si>
  <si>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</si>
  <si>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</si>
  <si>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</si>
  <si>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</si>
  <si>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</si>
  <si>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</si>
  <si>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</si>
  <si>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</si>
  <si>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</si>
  <si>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</si>
  <si>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</si>
  <si>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</si>
  <si>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</si>
  <si>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</si>
  <si>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</si>
  <si>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</si>
  <si>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</si>
  <si>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</si>
  <si>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</si>
  <si>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</si>
  <si>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</si>
  <si>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</si>
  <si>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</si>
  <si>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</si>
  <si>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</si>
  <si>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</si>
  <si>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</si>
  <si>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</si>
  <si>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</si>
  <si>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</si>
  <si>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</si>
  <si>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</si>
  <si>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</si>
  <si>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</si>
  <si>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</si>
  <si>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</si>
  <si>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</si>
  <si>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</si>
  <si>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</si>
  <si>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</si>
  <si>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</si>
  <si>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</si>
  <si>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</si>
  <si>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</si>
  <si>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</si>
  <si>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</si>
  <si>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</si>
  <si>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</si>
  <si>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</si>
  <si>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</si>
  <si>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</si>
  <si>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</si>
  <si>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</si>
  <si>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</si>
  <si>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</si>
  <si>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</si>
  <si>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</si>
  <si>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</si>
  <si>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</si>
  <si>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</si>
  <si>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</si>
  <si>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</si>
  <si>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</si>
  <si>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</si>
  <si>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</si>
  <si>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</si>
  <si>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</si>
  <si>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</si>
  <si>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</si>
  <si>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</si>
  <si>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</si>
  <si>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</si>
  <si>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</si>
  <si>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</si>
  <si>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</si>
  <si>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</si>
  <si>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</si>
  <si>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</si>
  <si>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</si>
  <si>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</si>
  <si>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</si>
  <si>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</si>
  <si>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</si>
  <si>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</si>
  <si>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</si>
  <si>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</si>
  <si>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</si>
  <si>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</si>
  <si>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</si>
  <si>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</si>
  <si>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</si>
  <si>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</si>
  <si>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</si>
  <si>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</si>
  <si>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</si>
  <si>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</si>
  <si>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</si>
  <si>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</si>
  <si>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</si>
  <si>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</si>
  <si>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</si>
  <si>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</si>
  <si>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</si>
  <si>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</si>
  <si>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</si>
  <si>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</si>
  <si>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</si>
  <si>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</si>
  <si>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</si>
  <si>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</si>
  <si>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</si>
  <si>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</si>
  <si>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</si>
  <si>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</si>
  <si>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</si>
  <si>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</si>
  <si>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</si>
  <si>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</si>
  <si>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</si>
  <si>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</si>
  <si>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</si>
  <si>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</si>
  <si>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</si>
  <si>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</si>
  <si>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</si>
  <si>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</si>
  <si>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</si>
  <si>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</si>
  <si>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</si>
  <si>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</si>
  <si>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</si>
  <si>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</si>
  <si>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</si>
  <si>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</si>
  <si>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</si>
  <si>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</si>
  <si>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</si>
  <si>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</si>
  <si>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</si>
  <si>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</si>
  <si>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</si>
  <si>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</si>
  <si>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</si>
  <si>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</si>
  <si>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</si>
  <si>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</si>
  <si>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</si>
  <si>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</si>
  <si>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</si>
  <si>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</si>
  <si>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</si>
  <si>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</si>
  <si>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</si>
  <si>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</si>
  <si>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</si>
  <si>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</si>
  <si>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</si>
  <si>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</si>
  <si>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</si>
  <si>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</si>
  <si>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</si>
  <si>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</si>
  <si>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</si>
  <si>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</si>
  <si>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</si>
  <si>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</si>
  <si>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</si>
  <si>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</si>
  <si>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</si>
  <si>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</si>
  <si>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</si>
  <si>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</si>
  <si>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</si>
  <si>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</si>
  <si>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</si>
  <si>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</si>
  <si>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</si>
  <si>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</si>
  <si>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</si>
  <si>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</si>
  <si>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</si>
  <si>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</si>
  <si>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</si>
  <si>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</si>
  <si>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</si>
  <si>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</si>
  <si>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</si>
  <si>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</si>
  <si>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</si>
  <si>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</si>
  <si>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</si>
  <si>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</si>
  <si>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</si>
  <si>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</si>
  <si>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</si>
  <si>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</si>
  <si>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</si>
  <si>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</si>
  <si>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</si>
  <si>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</si>
  <si>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</si>
  <si>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</si>
  <si>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</si>
  <si>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</si>
  <si>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</si>
  <si>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</si>
  <si>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</si>
  <si>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</si>
  <si>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</si>
  <si>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</si>
  <si>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</si>
  <si>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</si>
  <si>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</si>
  <si>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</si>
  <si>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</si>
  <si>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</si>
  <si>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</si>
  <si>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</si>
  <si>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</si>
  <si>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</si>
  <si>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</si>
  <si>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</si>
  <si>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</si>
  <si>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</si>
  <si>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</si>
  <si>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</si>
  <si>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</si>
  <si>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</si>
  <si>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</si>
  <si>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</si>
  <si>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</si>
  <si>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</si>
  <si>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</si>
  <si>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</si>
  <si>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</si>
  <si>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</si>
  <si>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</si>
  <si>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</si>
  <si>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</si>
  <si>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</si>
  <si>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</si>
  <si>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</si>
  <si>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</si>
  <si>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</si>
  <si>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</si>
  <si>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</si>
  <si>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</si>
  <si>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</si>
  <si>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</si>
  <si>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</si>
  <si>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</si>
  <si>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</si>
  <si>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</si>
  <si>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</si>
  <si>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</si>
  <si>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</si>
  <si>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</si>
  <si>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</si>
  <si>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</si>
  <si>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</si>
  <si>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</si>
  <si>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</si>
  <si>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</si>
  <si>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</si>
  <si>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</si>
  <si>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</si>
  <si>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</si>
  <si>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</si>
  <si>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</si>
  <si>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</si>
  <si>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</si>
  <si>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</si>
  <si>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</si>
  <si>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</si>
  <si>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</si>
  <si>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</si>
  <si>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</si>
  <si>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</si>
  <si>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</si>
  <si>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</si>
  <si>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</si>
  <si>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</si>
  <si>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</si>
  <si>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</si>
  <si>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</si>
  <si>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</si>
  <si>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</si>
  <si>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</si>
  <si>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</si>
  <si>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</si>
  <si>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</si>
  <si>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</si>
  <si>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</si>
  <si>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</si>
  <si>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</si>
  <si>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</si>
  <si>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</si>
  <si>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</si>
  <si>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</si>
  <si>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</si>
  <si>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</si>
  <si>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</si>
  <si>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</si>
  <si>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</si>
  <si>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</si>
  <si>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</si>
  <si>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</si>
  <si>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</si>
  <si>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</si>
  <si>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</si>
  <si>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</si>
  <si>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</si>
  <si>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</si>
  <si>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</si>
  <si>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</si>
  <si>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</si>
  <si>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</si>
  <si>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</si>
  <si>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</si>
  <si>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</si>
  <si>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</si>
  <si>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</si>
  <si>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</si>
  <si>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</si>
  <si>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</si>
  <si>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</si>
  <si>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</si>
  <si>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</si>
  <si>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</si>
  <si>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</si>
  <si>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</si>
  <si>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</si>
  <si>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</si>
  <si>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</si>
  <si>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</si>
  <si>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</si>
  <si>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</si>
  <si>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</si>
  <si>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</si>
  <si>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</si>
  <si>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</si>
  <si>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</si>
  <si>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</si>
  <si>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</si>
  <si>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</si>
  <si>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</si>
  <si>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</si>
  <si>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</si>
  <si>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</si>
  <si>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</si>
  <si>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</si>
  <si>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</si>
  <si>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</si>
  <si>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</si>
  <si>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</si>
  <si>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</si>
  <si>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</si>
  <si>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</si>
  <si>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</si>
  <si>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</si>
  <si>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</si>
  <si>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</si>
  <si>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</si>
  <si>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</si>
  <si>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</si>
  <si>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</si>
  <si>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</si>
  <si>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</si>
  <si>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</si>
  <si>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</si>
  <si>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</si>
  <si>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</si>
  <si>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</si>
  <si>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</si>
  <si>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</si>
  <si>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</si>
  <si>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</si>
  <si>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</si>
  <si>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</si>
  <si>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</si>
  <si>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</si>
  <si>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</si>
  <si>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</si>
  <si>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</si>
  <si>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</si>
  <si>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</si>
  <si>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</si>
  <si>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</si>
  <si>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</si>
  <si>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</si>
  <si>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</si>
  <si>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</si>
  <si>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</si>
  <si>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</si>
  <si>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</si>
  <si>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</si>
  <si>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</si>
  <si>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</si>
  <si>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</si>
  <si>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</si>
  <si>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</si>
  <si>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</si>
  <si>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</si>
  <si>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</si>
  <si>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</si>
  <si>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</si>
  <si>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</si>
  <si>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</si>
  <si>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</si>
  <si>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</si>
  <si>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</si>
  <si>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</si>
  <si>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</si>
  <si>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</si>
  <si>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</si>
  <si>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</si>
  <si>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</si>
  <si>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</si>
  <si>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</si>
  <si>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</si>
  <si>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</si>
  <si>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</si>
  <si>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</si>
  <si>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</si>
  <si>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</si>
  <si>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</si>
  <si>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</si>
  <si>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</si>
  <si>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</si>
  <si>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</si>
  <si>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</si>
  <si>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</si>
  <si>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</si>
  <si>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</si>
  <si>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</si>
  <si>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</si>
  <si>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</si>
  <si>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</si>
  <si>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</si>
  <si>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</si>
  <si>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</si>
  <si>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</si>
  <si>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</si>
  <si>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</si>
  <si>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</si>
  <si>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</si>
  <si>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</si>
  <si>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</si>
  <si>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</si>
  <si>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</si>
  <si>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</si>
  <si>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</si>
  <si>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</si>
  <si>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</si>
  <si>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</si>
  <si>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</si>
  <si>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</si>
  <si>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</si>
  <si>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</si>
  <si>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</si>
  <si>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</si>
  <si>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</si>
  <si>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</si>
  <si>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</si>
  <si>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</si>
  <si>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</si>
  <si>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</si>
  <si>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</si>
  <si>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</si>
  <si>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</si>
  <si>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</si>
  <si>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</si>
  <si>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</si>
  <si>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</si>
  <si>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</si>
  <si>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</si>
  <si>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</si>
  <si>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</si>
  <si>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</si>
  <si>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</si>
  <si>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</si>
  <si>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</si>
  <si>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</si>
  <si>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</si>
  <si>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</si>
  <si>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</si>
  <si>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</si>
  <si>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</si>
  <si>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</si>
  <si>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</si>
  <si>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</si>
  <si>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</si>
  <si>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</si>
  <si>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</si>
  <si>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</si>
  <si>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</si>
  <si>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</si>
  <si>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</si>
  <si>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</si>
  <si>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</si>
  <si>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</si>
  <si>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</si>
  <si>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</si>
  <si>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</si>
  <si>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</si>
  <si>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</si>
  <si>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</si>
  <si>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</si>
  <si>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</si>
  <si>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</si>
  <si>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</si>
  <si>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</si>
  <si>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</si>
  <si>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</si>
  <si>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</si>
  <si>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</si>
  <si>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</si>
  <si>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</si>
  <si>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</si>
  <si>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</si>
  <si>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</si>
  <si>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</si>
  <si>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</si>
  <si>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</si>
  <si>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</si>
  <si>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</si>
  <si>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</si>
  <si>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</si>
  <si>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</si>
  <si>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</si>
  <si>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</si>
  <si>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</si>
  <si>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</si>
  <si>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</si>
  <si>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</si>
  <si>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</si>
  <si>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</si>
  <si>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</si>
  <si>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</si>
  <si>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</si>
  <si>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</si>
  <si>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</si>
  <si>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</si>
  <si>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</si>
  <si>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</si>
  <si>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</si>
  <si>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</si>
  <si>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</si>
  <si>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</si>
  <si>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</si>
  <si>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</si>
  <si>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</si>
  <si>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</si>
  <si>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</si>
  <si>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</si>
  <si>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</si>
  <si>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</si>
  <si>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</si>
  <si>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</si>
  <si>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</si>
  <si>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</si>
  <si>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</si>
  <si>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</si>
  <si>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</si>
  <si>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</si>
  <si>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</si>
  <si>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</si>
  <si>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</si>
  <si>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</si>
  <si>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</si>
  <si>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</si>
  <si>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</si>
  <si>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</si>
  <si>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</si>
  <si>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</si>
  <si>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</si>
  <si>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</si>
  <si>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</si>
  <si>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</si>
  <si>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</si>
  <si>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</si>
  <si>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</si>
  <si>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</si>
  <si>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</si>
  <si>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</si>
  <si>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</si>
  <si>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</si>
  <si>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</si>
  <si>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</si>
  <si>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</si>
  <si>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</si>
  <si>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</si>
  <si>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</si>
  <si>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</si>
  <si>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</si>
  <si>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</si>
  <si>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</si>
  <si>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</si>
  <si>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</si>
  <si>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</si>
  <si>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</si>
  <si>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</si>
  <si>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</si>
  <si>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</si>
  <si>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</si>
  <si>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</si>
  <si>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</si>
  <si>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</si>
  <si>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</si>
  <si>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</si>
  <si>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</si>
  <si>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</si>
  <si>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</si>
  <si>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</si>
  <si>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</si>
  <si>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</si>
  <si>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</si>
  <si>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</si>
  <si>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</si>
  <si>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</si>
  <si>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</si>
  <si>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</si>
  <si>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</si>
  <si>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</si>
  <si>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</si>
  <si>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</si>
  <si>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</si>
  <si>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</si>
  <si>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</si>
  <si>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</si>
  <si>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</si>
  <si>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</si>
  <si>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</si>
  <si>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</si>
  <si>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</si>
  <si>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</si>
  <si>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</si>
  <si>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</si>
  <si>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</si>
  <si>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</si>
  <si>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</si>
  <si>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</si>
  <si>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</si>
  <si>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</si>
  <si>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</si>
  <si>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</si>
  <si>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</si>
  <si>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</si>
  <si>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</si>
  <si>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</si>
  <si>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</si>
  <si>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</si>
  <si>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</si>
  <si>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</si>
  <si>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</si>
  <si>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</si>
  <si>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</si>
  <si>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</si>
  <si>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</si>
  <si>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</si>
  <si>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</si>
  <si>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</si>
  <si>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</si>
  <si>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</si>
  <si>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</si>
  <si>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</si>
  <si>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</si>
  <si>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</si>
  <si>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</si>
  <si>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</si>
  <si>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</si>
  <si>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</si>
  <si>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</si>
  <si>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</si>
  <si>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</si>
  <si>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</si>
  <si>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</si>
  <si>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</si>
  <si>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</si>
  <si>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</si>
  <si>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</si>
  <si>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</si>
  <si>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</si>
  <si>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</si>
  <si>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</si>
  <si>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</si>
  <si>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</si>
  <si>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</si>
  <si>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</si>
  <si>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</si>
  <si>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</si>
  <si>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</si>
  <si>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</si>
  <si>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</si>
  <si>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</si>
  <si>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</si>
  <si>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</si>
  <si>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</si>
  <si>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</si>
  <si>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</si>
  <si>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</si>
  <si>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</si>
  <si>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</si>
  <si>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</si>
  <si>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</si>
  <si>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</si>
  <si>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</si>
  <si>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</si>
  <si>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</si>
  <si>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</si>
  <si>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</si>
  <si>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</si>
  <si>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</si>
  <si>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</si>
  <si>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</si>
  <si>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</si>
  <si>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</si>
  <si>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</si>
  <si>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</si>
  <si>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</si>
  <si>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</si>
  <si>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</si>
  <si>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</si>
  <si>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</si>
  <si>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</si>
  <si>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</si>
  <si>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</si>
  <si>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</si>
  <si>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</si>
  <si>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</si>
  <si>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</si>
  <si>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</si>
  <si>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</si>
  <si>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</si>
  <si>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</si>
  <si>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</si>
  <si>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</si>
  <si>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</si>
  <si>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</si>
  <si>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</si>
  <si>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</si>
  <si>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</si>
  <si>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</si>
  <si>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</si>
  <si>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</si>
  <si>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</si>
  <si>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</si>
  <si>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</si>
  <si>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</si>
  <si>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</si>
  <si>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</si>
  <si>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</si>
  <si>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</si>
  <si>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</si>
  <si>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</si>
  <si>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</si>
  <si>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</si>
  <si>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</si>
  <si>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</si>
  <si>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</si>
  <si>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</si>
  <si>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</si>
  <si>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</si>
  <si>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</si>
  <si>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</si>
  <si>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</si>
  <si>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</si>
  <si>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</si>
  <si>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</si>
  <si>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</si>
  <si>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</si>
  <si>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</si>
  <si>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</si>
  <si>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</si>
  <si>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</si>
  <si>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</si>
  <si>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</si>
  <si>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</si>
  <si>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</si>
  <si>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</si>
  <si>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</si>
  <si>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</si>
  <si>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</si>
  <si>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</si>
  <si>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</si>
  <si>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</si>
  <si>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</si>
  <si>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</si>
  <si>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</si>
  <si>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</si>
  <si>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</si>
  <si>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</si>
  <si>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</si>
  <si>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</si>
  <si>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</si>
  <si>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</si>
  <si>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</si>
  <si>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</si>
  <si>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</si>
  <si>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</si>
  <si>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</si>
  <si>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</si>
  <si>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</si>
  <si>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</si>
  <si>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</si>
  <si>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</si>
  <si>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</si>
  <si>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</si>
  <si>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</si>
  <si>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</si>
  <si>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</si>
  <si>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</si>
  <si>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</si>
  <si>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</si>
  <si>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</si>
  <si>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</si>
  <si>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</si>
  <si>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</si>
  <si>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</si>
  <si>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</si>
  <si>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</si>
  <si>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</si>
  <si>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</si>
  <si>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</si>
  <si>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</si>
  <si>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</si>
  <si>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</si>
  <si>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</si>
  <si>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</si>
  <si>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</si>
  <si>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</si>
  <si>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</si>
  <si>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</si>
  <si>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</si>
  <si>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</si>
  <si>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</si>
  <si>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</si>
  <si>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</si>
  <si>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</si>
  <si>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</si>
  <si>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</si>
  <si>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</si>
  <si>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</si>
  <si>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</si>
  <si>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</si>
  <si>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</si>
  <si>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</si>
  <si>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</si>
  <si>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</si>
  <si>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</si>
  <si>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</si>
  <si>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</si>
  <si>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</si>
  <si>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</si>
  <si>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</si>
  <si>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</si>
  <si>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</si>
  <si>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</si>
  <si>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</si>
  <si>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</si>
  <si>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</si>
  <si>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</si>
  <si>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</si>
  <si>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</si>
  <si>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</si>
  <si>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</si>
  <si>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</si>
  <si>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</si>
  <si>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</si>
  <si>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</si>
  <si>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</si>
  <si>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</si>
  <si>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</si>
  <si>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</si>
  <si>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</si>
  <si>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</si>
  <si>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</si>
  <si>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</si>
  <si>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</si>
  <si>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</si>
  <si>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</si>
  <si>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</si>
  <si>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</si>
  <si>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</si>
  <si>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</si>
  <si>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</si>
  <si>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</si>
  <si>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</si>
  <si>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</si>
  <si>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</si>
  <si>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</si>
  <si>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</si>
  <si>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</si>
  <si>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</si>
  <si>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</si>
  <si>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</si>
  <si>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</si>
  <si>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</si>
  <si>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</si>
  <si>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</si>
  <si>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</si>
  <si>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</si>
  <si>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</si>
  <si>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</si>
  <si>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</si>
  <si>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</si>
  <si>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</si>
  <si>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</si>
  <si>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</si>
  <si>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</si>
  <si>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</si>
  <si>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</si>
  <si>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</si>
  <si>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</si>
  <si>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</si>
  <si>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</si>
  <si>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</si>
  <si>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</si>
  <si>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</si>
  <si>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</si>
  <si>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</si>
  <si>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</si>
  <si>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</si>
  <si>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</si>
  <si>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</si>
  <si>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</si>
  <si>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</si>
  <si>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</si>
  <si>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</si>
  <si>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</si>
  <si>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</si>
  <si>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</si>
  <si>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</si>
  <si>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</si>
  <si>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</si>
  <si>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</si>
  <si>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</si>
  <si>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</si>
  <si>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</si>
  <si>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</si>
  <si>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</si>
  <si>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</si>
  <si>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</si>
  <si>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</si>
  <si>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</si>
  <si>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</si>
  <si>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</si>
  <si>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</si>
  <si>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</si>
  <si>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</si>
  <si>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</si>
  <si>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</si>
  <si>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</si>
  <si>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</si>
  <si>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</si>
  <si>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</si>
  <si>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</si>
  <si>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</si>
  <si>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</si>
  <si>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</si>
  <si>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</si>
  <si>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</si>
  <si>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</si>
  <si>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</si>
  <si>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</si>
  <si>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</si>
  <si>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</si>
  <si>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</si>
  <si>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</si>
  <si>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</si>
  <si>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</si>
  <si>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</si>
  <si>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</si>
  <si>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</si>
  <si>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</si>
  <si>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</si>
  <si>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</si>
  <si>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</si>
  <si>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</si>
  <si>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</si>
  <si>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</si>
  <si>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</si>
  <si>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</si>
  <si>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</si>
  <si>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</si>
  <si>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</si>
  <si>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</si>
  <si>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</si>
  <si>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</si>
  <si>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</si>
  <si>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</si>
  <si>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</si>
  <si>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</si>
  <si>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</si>
  <si>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</si>
  <si>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</si>
  <si>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</si>
  <si>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</si>
  <si>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</si>
  <si>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</si>
  <si>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</si>
  <si>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</si>
  <si>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</si>
  <si>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</si>
  <si>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</si>
  <si>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</si>
  <si>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</si>
  <si>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</si>
  <si>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</si>
  <si>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</si>
  <si>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</si>
  <si>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</si>
  <si>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</si>
  <si>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</si>
  <si>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</si>
  <si>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</si>
  <si>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</si>
  <si>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</si>
  <si>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</si>
  <si>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</si>
  <si>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</si>
  <si>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</si>
  <si>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</si>
  <si>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</si>
  <si>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</si>
  <si>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</si>
  <si>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</si>
  <si>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</si>
  <si>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</si>
  <si>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</si>
  <si>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</si>
  <si>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</si>
  <si>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</si>
  <si>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</si>
  <si>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</si>
  <si>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</si>
  <si>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</si>
  <si>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</si>
  <si>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</si>
  <si>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</si>
  <si>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</si>
  <si>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</si>
  <si>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</si>
  <si>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</si>
  <si>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</si>
  <si>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</si>
  <si>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</si>
  <si>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</si>
  <si>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</si>
  <si>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</si>
  <si>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</si>
  <si>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</si>
  <si>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</si>
  <si>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</si>
  <si>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</si>
  <si>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</si>
  <si>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</si>
  <si>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</si>
  <si>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</si>
  <si>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</si>
  <si>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</si>
  <si>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</si>
  <si>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</si>
  <si>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</si>
  <si>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</si>
  <si>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</si>
  <si>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</si>
  <si>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</si>
  <si>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</si>
  <si>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</si>
  <si>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</si>
  <si>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</si>
  <si>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</si>
  <si>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</si>
  <si>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</si>
  <si>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</si>
  <si>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</si>
  <si>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</si>
  <si>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</si>
  <si>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</si>
  <si>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</si>
  <si>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</si>
  <si>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</si>
  <si>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</si>
  <si>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</si>
  <si>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</si>
  <si>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</si>
  <si>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</si>
  <si>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</si>
  <si>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</si>
  <si>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</si>
  <si>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</si>
  <si>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</si>
  <si>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</si>
  <si>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</si>
  <si>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</si>
  <si>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</si>
  <si>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</si>
  <si>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</si>
  <si>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</si>
  <si>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</si>
  <si>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</si>
  <si>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</si>
  <si>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</si>
  <si>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</si>
  <si>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</si>
  <si>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</si>
  <si>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</si>
  <si>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</si>
  <si>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</si>
  <si>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</si>
  <si>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</si>
  <si>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</si>
  <si>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</si>
  <si>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</si>
  <si>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</si>
  <si>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</si>
  <si>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</si>
  <si>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</si>
  <si>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</si>
  <si>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</si>
  <si>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</si>
  <si>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</si>
  <si>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</si>
  <si>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</si>
  <si>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</si>
  <si>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</si>
  <si>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</si>
  <si>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</si>
  <si>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</si>
  <si>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</si>
  <si>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</si>
  <si>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</si>
  <si>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</si>
  <si>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</si>
  <si>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</si>
  <si>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</si>
  <si>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</si>
  <si>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</si>
  <si>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</si>
  <si>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</si>
  <si>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</si>
  <si>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</si>
  <si>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</si>
  <si>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</si>
  <si>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</si>
  <si>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</si>
  <si>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</si>
  <si>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</si>
  <si>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</si>
  <si>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</si>
  <si>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</si>
  <si>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</si>
  <si>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</si>
  <si>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</si>
  <si>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</si>
  <si>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</si>
  <si>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</si>
  <si>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</si>
  <si>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</si>
  <si>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</si>
  <si>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</si>
  <si>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</si>
  <si>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</si>
  <si>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</si>
  <si>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</si>
  <si>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</si>
  <si>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</si>
  <si>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</si>
  <si>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</si>
  <si>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</si>
  <si>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</si>
  <si>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</si>
  <si>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</si>
  <si>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</si>
  <si>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</si>
  <si>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</si>
  <si>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</si>
  <si>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</si>
  <si>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</si>
  <si>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</si>
  <si>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</si>
  <si>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</si>
  <si>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</si>
  <si>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</si>
  <si>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</si>
  <si>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</si>
  <si>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</si>
  <si>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</si>
  <si>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</si>
  <si>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</si>
  <si>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</si>
  <si>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</si>
  <si>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</si>
  <si>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</si>
  <si>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</si>
  <si>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</si>
  <si>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</si>
  <si>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</si>
  <si>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</si>
  <si>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</si>
  <si>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</si>
  <si>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</si>
  <si>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</si>
  <si>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</si>
  <si>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</si>
  <si>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</si>
  <si>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</si>
  <si>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</si>
  <si>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</si>
  <si>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</si>
  <si>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</si>
  <si>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</si>
  <si>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</si>
  <si>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</si>
  <si>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</si>
  <si>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</si>
  <si>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</si>
  <si>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</si>
  <si>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</si>
  <si>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</si>
  <si>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</si>
  <si>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</si>
  <si>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</si>
  <si>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</si>
  <si>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</si>
  <si>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</si>
  <si>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</si>
  <si>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</si>
  <si>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</si>
  <si>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</si>
  <si>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</si>
  <si>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</si>
  <si>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</si>
  <si>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</si>
  <si>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</si>
  <si>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</si>
  <si>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</si>
  <si>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</si>
  <si>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</si>
  <si>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</si>
  <si>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</si>
  <si>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</si>
  <si>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</si>
  <si>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</si>
  <si>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</si>
  <si>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</si>
  <si>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</si>
  <si>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</si>
  <si>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</si>
  <si>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</si>
  <si>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</si>
  <si>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</si>
  <si>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</si>
  <si>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</si>
  <si>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</si>
  <si>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</si>
  <si>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</si>
  <si>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</si>
  <si>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</si>
  <si>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</si>
  <si>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</si>
  <si>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</si>
  <si>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</si>
  <si>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</si>
  <si>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</si>
  <si>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</si>
  <si>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</si>
  <si>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</si>
  <si>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</si>
  <si>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</si>
  <si>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</si>
  <si>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</si>
  <si>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</si>
  <si>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</si>
  <si>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</si>
  <si>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</si>
  <si>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</si>
  <si>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</si>
  <si>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</si>
  <si>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</si>
  <si>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</si>
  <si>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</si>
  <si>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</si>
  <si>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</si>
  <si>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</si>
  <si>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</si>
  <si>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</si>
  <si>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</si>
  <si>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</si>
  <si>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</si>
  <si>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</si>
  <si>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</si>
  <si>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</si>
  <si>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</si>
  <si>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</si>
  <si>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</si>
  <si>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</si>
  <si>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</si>
  <si>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</si>
  <si>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</si>
  <si>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</si>
  <si>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</si>
  <si>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</si>
  <si>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</si>
  <si>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</si>
  <si>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</si>
  <si>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</si>
  <si>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</si>
  <si>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</si>
  <si>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</si>
  <si>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</si>
  <si>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</si>
  <si>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</si>
  <si>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</si>
  <si>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</si>
  <si>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</si>
  <si>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</si>
  <si>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</si>
  <si>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</si>
  <si>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</si>
  <si>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</si>
  <si>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</si>
  <si>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</si>
  <si>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</si>
  <si>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</si>
  <si>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</si>
  <si>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</si>
  <si>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</si>
  <si>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</si>
  <si>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</si>
  <si>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</si>
  <si>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</si>
  <si>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</si>
  <si>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</si>
  <si>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</si>
  <si>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</si>
  <si>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</si>
  <si>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</si>
  <si>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</si>
  <si>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</si>
  <si>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</si>
  <si>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</si>
  <si>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</si>
  <si>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</si>
  <si>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</si>
  <si>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</si>
  <si>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</si>
  <si>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</si>
  <si>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</si>
  <si>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</si>
  <si>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</si>
  <si>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</si>
  <si>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</si>
  <si>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</si>
  <si>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</si>
  <si>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</si>
  <si>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</si>
  <si>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</si>
  <si>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</si>
  <si>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</si>
  <si>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</si>
  <si>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</si>
  <si>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</si>
  <si>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</si>
  <si>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</si>
  <si>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</si>
  <si>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</si>
  <si>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</si>
  <si>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</si>
  <si>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</si>
  <si>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</si>
  <si>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</si>
  <si>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</si>
  <si>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</si>
  <si>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</si>
  <si>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</si>
  <si>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</si>
  <si>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</si>
  <si>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</si>
  <si>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</si>
  <si>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</si>
  <si>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</si>
  <si>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</si>
  <si>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</si>
  <si>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</si>
  <si>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</si>
  <si>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</si>
  <si>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</si>
  <si>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</si>
  <si>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</si>
  <si>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</si>
  <si>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</si>
  <si>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</si>
  <si>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</si>
  <si>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</si>
  <si>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</si>
  <si>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</si>
  <si>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</si>
  <si>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</si>
  <si>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</si>
  <si>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</si>
  <si>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</si>
  <si>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</si>
  <si>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</si>
  <si>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</si>
  <si>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</si>
  <si>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</si>
  <si>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</si>
  <si>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</si>
  <si>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</si>
  <si>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</si>
  <si>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</si>
  <si>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</si>
  <si>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</si>
  <si>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</si>
  <si>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</si>
  <si>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</si>
  <si>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</si>
  <si>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</si>
  <si>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</si>
  <si>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</si>
  <si>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</si>
  <si>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</si>
  <si>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</si>
  <si>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</si>
  <si>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</si>
  <si>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</si>
  <si>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</si>
  <si>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</si>
  <si>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</si>
  <si>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</si>
  <si>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</si>
  <si>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</si>
  <si>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</si>
  <si>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</si>
  <si>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</si>
  <si>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</si>
  <si>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</si>
  <si>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</si>
  <si>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</si>
  <si>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</si>
  <si>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</si>
  <si>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</si>
  <si>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</si>
  <si>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</si>
  <si>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</si>
  <si>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</si>
  <si>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</si>
  <si>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</si>
  <si>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</si>
  <si>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</si>
  <si>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</si>
  <si>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</si>
  <si>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</si>
  <si>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</si>
  <si>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</si>
  <si>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</si>
  <si>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</si>
  <si>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</si>
  <si>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</si>
  <si>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</si>
  <si>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</si>
  <si>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</si>
  <si>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</si>
  <si>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</si>
  <si>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</si>
  <si>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</si>
  <si>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</si>
  <si>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</si>
  <si>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</si>
  <si>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</si>
  <si>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</si>
  <si>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</si>
  <si>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</si>
  <si>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</si>
  <si>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</si>
  <si>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</si>
  <si>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</si>
  <si>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</si>
  <si>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</si>
  <si>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</si>
  <si>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</si>
  <si>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</si>
  <si>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</si>
  <si>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</si>
  <si>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</si>
  <si>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</si>
  <si>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</si>
  <si>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</si>
  <si>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</si>
  <si>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</si>
  <si>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</si>
  <si>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</si>
  <si>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</si>
  <si>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</si>
  <si>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</si>
  <si>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</si>
  <si>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</si>
  <si>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</si>
  <si>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</si>
  <si>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</si>
  <si>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</si>
  <si>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</si>
  <si>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</si>
  <si>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</si>
  <si>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</si>
  <si>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</si>
  <si>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</si>
  <si>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</si>
  <si>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</si>
  <si>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</si>
  <si>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</si>
  <si>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</si>
  <si>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</si>
  <si>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</si>
  <si>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</si>
  <si>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</si>
  <si>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</si>
  <si>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</si>
  <si>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</si>
  <si>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</si>
  <si>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</si>
  <si>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</si>
  <si>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</si>
  <si>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</si>
  <si>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</si>
  <si>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</si>
  <si>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</si>
  <si>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</si>
  <si>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</si>
  <si>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</si>
  <si>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</si>
  <si>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</si>
  <si>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</si>
  <si>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</si>
  <si>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</si>
  <si>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</si>
  <si>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</si>
  <si>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</si>
  <si>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</si>
  <si>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</si>
  <si>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</si>
  <si>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</si>
  <si>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</si>
  <si>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</si>
  <si>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</si>
  <si>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</si>
  <si>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</si>
  <si>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</si>
  <si>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</si>
  <si>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</si>
  <si>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</si>
  <si>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</si>
  <si>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</si>
  <si>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</si>
  <si>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</si>
  <si>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</si>
  <si>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</si>
  <si>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</si>
  <si>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</si>
  <si>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</si>
  <si>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</si>
  <si>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</si>
  <si>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</si>
  <si>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</si>
  <si>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</si>
  <si>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</si>
  <si>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</si>
  <si>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</si>
  <si>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</si>
  <si>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</si>
  <si>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</si>
  <si>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</si>
  <si>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</si>
  <si>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</si>
  <si>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</si>
  <si>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</si>
  <si>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</si>
  <si>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</si>
  <si>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</si>
  <si>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</si>
  <si>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</si>
  <si>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</si>
  <si>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</si>
  <si>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</si>
  <si>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</si>
  <si>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</si>
  <si>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</si>
  <si>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</si>
  <si>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</si>
  <si>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</si>
  <si>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</si>
  <si>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</si>
  <si>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</si>
  <si>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</si>
  <si>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</si>
  <si>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</si>
  <si>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</si>
  <si>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</si>
  <si>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</si>
  <si>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</si>
  <si>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</si>
  <si>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</si>
  <si>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</si>
  <si>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</si>
  <si>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</si>
  <si>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</si>
  <si>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</si>
  <si>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</si>
  <si>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</si>
  <si>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</si>
  <si>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</si>
  <si>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</si>
  <si>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</si>
  <si>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</si>
  <si>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</si>
  <si>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</si>
  <si>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</si>
  <si>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</si>
  <si>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</si>
  <si>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</si>
  <si>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</si>
  <si>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</si>
  <si>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</si>
  <si>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</si>
  <si>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</si>
  <si>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</si>
  <si>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</si>
  <si>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</si>
  <si>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</si>
  <si>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</si>
  <si>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</si>
  <si>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</si>
  <si>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</si>
  <si>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</si>
  <si>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</si>
  <si>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</si>
  <si>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</si>
  <si>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</si>
  <si>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</si>
  <si>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</si>
  <si>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</si>
  <si>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</si>
  <si>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</si>
  <si>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</si>
  <si>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</si>
  <si>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</si>
  <si>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</si>
  <si>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</si>
  <si>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</si>
  <si>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</si>
  <si>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</si>
  <si>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</si>
  <si>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</si>
  <si>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</si>
  <si>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</si>
  <si>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</si>
  <si>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</si>
  <si>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</si>
  <si>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</si>
  <si>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</si>
  <si>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</si>
  <si>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</si>
  <si>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</si>
  <si>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</si>
  <si>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</si>
  <si>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</si>
  <si>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</si>
  <si>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</si>
  <si>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</si>
  <si>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</si>
  <si>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</si>
  <si>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</si>
  <si>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</si>
  <si>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</si>
  <si>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</si>
  <si>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</si>
  <si>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</si>
  <si>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</si>
  <si>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</si>
  <si>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</si>
  <si>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</si>
  <si>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</si>
  <si>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</si>
  <si>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</si>
  <si>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</si>
  <si>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</si>
  <si>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</si>
  <si>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</si>
  <si>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</si>
  <si>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</si>
  <si>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</si>
  <si>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</si>
  <si>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</si>
  <si>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</si>
  <si>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</si>
  <si>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</si>
  <si>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</si>
  <si>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</si>
  <si>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</si>
  <si>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</si>
  <si>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</si>
  <si>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</si>
  <si>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</si>
  <si>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</si>
  <si>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</si>
  <si>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</si>
  <si>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</si>
  <si>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</si>
  <si>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</si>
  <si>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</si>
  <si>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</si>
  <si>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</si>
  <si>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</si>
  <si>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</si>
  <si>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</si>
  <si>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</si>
  <si>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</si>
  <si>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</si>
  <si>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</si>
  <si>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</si>
  <si>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</si>
  <si>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</si>
  <si>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</si>
  <si>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</si>
  <si>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</si>
  <si>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</si>
  <si>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</si>
  <si>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</si>
  <si>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</si>
  <si>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</si>
  <si>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</si>
  <si>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</si>
  <si>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</si>
  <si>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</si>
  <si>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</si>
  <si>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</si>
  <si>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</si>
  <si>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</si>
  <si>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</si>
  <si>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</si>
  <si>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</si>
  <si>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</si>
  <si>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</si>
  <si>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</si>
  <si>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</si>
  <si>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</si>
  <si>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</si>
  <si>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</si>
  <si>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</si>
  <si>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</si>
  <si>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</si>
  <si>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</si>
  <si>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</si>
  <si>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</si>
  <si>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</si>
  <si>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</si>
  <si>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</si>
  <si>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</si>
  <si>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</si>
  <si>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</si>
  <si>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</si>
  <si>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</si>
  <si>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</si>
  <si>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</si>
  <si>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</si>
  <si>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</si>
  <si>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</si>
  <si>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</si>
  <si>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</si>
  <si>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</si>
  <si>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</si>
  <si>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</si>
  <si>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</si>
  <si>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</si>
  <si>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</si>
  <si>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</si>
  <si>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</si>
  <si>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</si>
  <si>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</si>
  <si>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</si>
  <si>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</si>
  <si>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</si>
  <si>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</si>
  <si>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</si>
  <si>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</si>
  <si>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</si>
  <si>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</si>
  <si>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</si>
  <si>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</si>
  <si>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</si>
  <si>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</si>
  <si>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</si>
  <si>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</si>
  <si>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</si>
  <si>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</si>
  <si>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</si>
  <si>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</si>
  <si>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</si>
  <si>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</si>
  <si>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</si>
  <si>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</si>
  <si>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</si>
  <si>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</si>
  <si>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</si>
  <si>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</si>
  <si>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</si>
  <si>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</si>
  <si>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</si>
  <si>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</si>
  <si>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</si>
  <si>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</si>
  <si>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</si>
  <si>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</si>
  <si>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</si>
  <si>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</si>
  <si>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</si>
  <si>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</si>
  <si>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</si>
  <si>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</si>
  <si>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</si>
  <si>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</si>
  <si>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</si>
  <si>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</si>
  <si>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</si>
  <si>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</si>
  <si>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</si>
  <si>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</si>
  <si>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</si>
  <si>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</si>
  <si>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</si>
  <si>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</si>
  <si>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</si>
  <si>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</si>
  <si>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</si>
  <si>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</si>
  <si>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</si>
  <si>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</si>
  <si>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</si>
  <si>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</si>
  <si>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</si>
  <si>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</si>
  <si>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</si>
  <si>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</si>
  <si>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</si>
  <si>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</si>
  <si>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</si>
  <si>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</si>
  <si>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</si>
  <si>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</si>
  <si>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</si>
  <si>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</si>
  <si>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</si>
  <si>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</si>
  <si>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</si>
  <si>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</si>
  <si>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</si>
  <si>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</si>
  <si>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</si>
  <si>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</si>
  <si>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</si>
  <si>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</si>
  <si>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</si>
  <si>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</si>
  <si>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</si>
  <si>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</si>
  <si>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</si>
  <si>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</si>
  <si>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</si>
  <si>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</si>
  <si>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</si>
  <si>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</si>
  <si>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</si>
  <si>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</si>
  <si>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</si>
  <si>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</si>
  <si>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</si>
  <si>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</si>
  <si>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</si>
  <si>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</si>
  <si>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</si>
  <si>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</si>
  <si>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</si>
  <si>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</si>
  <si>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</si>
  <si>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</si>
  <si>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</si>
  <si>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</si>
  <si>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</si>
  <si>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</si>
  <si>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</si>
  <si>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</si>
  <si>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</si>
  <si>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</si>
  <si>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</si>
  <si>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</si>
  <si>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</si>
  <si>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</si>
  <si>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</si>
  <si>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</si>
  <si>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</si>
  <si>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</si>
  <si>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</si>
  <si>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</si>
  <si>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</si>
  <si>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</si>
  <si>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</si>
  <si>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</si>
  <si>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</si>
  <si>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</si>
  <si>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</si>
  <si>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</si>
  <si>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</si>
  <si>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</si>
  <si>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</si>
  <si>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</si>
  <si>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</si>
  <si>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</si>
  <si>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</si>
  <si>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</si>
  <si>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</si>
  <si>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</si>
  <si>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</si>
  <si>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</si>
  <si>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</si>
  <si>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</si>
  <si>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</si>
  <si>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</si>
  <si>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</si>
  <si>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</si>
  <si>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</si>
  <si>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</si>
  <si>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</si>
  <si>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</si>
  <si>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</si>
  <si>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</si>
  <si>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</si>
  <si>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</si>
  <si>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</si>
  <si>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</si>
  <si>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</si>
  <si>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</si>
  <si>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</si>
  <si>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</si>
  <si>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</si>
  <si>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</si>
  <si>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</si>
  <si>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</si>
  <si>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</si>
  <si>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</si>
  <si>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</si>
  <si>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</si>
  <si>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</si>
  <si>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</si>
  <si>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</si>
  <si>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</si>
  <si>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</si>
  <si>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</si>
  <si>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</si>
  <si>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</si>
  <si>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</si>
  <si>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</si>
  <si>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</si>
  <si>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</si>
  <si>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</si>
  <si>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</si>
  <si>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</si>
  <si>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</si>
  <si>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</si>
  <si>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</si>
  <si>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</si>
  <si>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</si>
  <si>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</si>
  <si>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</si>
  <si>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</si>
  <si>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</si>
  <si>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</si>
  <si>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</si>
  <si>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</si>
  <si>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</si>
  <si>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</si>
  <si>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</si>
  <si>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</si>
  <si>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</si>
  <si>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</si>
  <si>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</si>
  <si>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</si>
  <si>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</si>
  <si>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</si>
  <si>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</si>
  <si>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</si>
  <si>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</si>
  <si>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</si>
  <si>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</si>
  <si>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</si>
  <si>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</si>
  <si>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</si>
  <si>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</si>
  <si>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</si>
  <si>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</si>
  <si>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</si>
  <si>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</si>
  <si>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</si>
  <si>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</si>
  <si>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</si>
  <si>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</si>
  <si>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</si>
  <si>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</si>
  <si>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</si>
  <si>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</si>
  <si>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</si>
  <si>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</si>
  <si>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</si>
  <si>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</si>
  <si>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</si>
  <si>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</si>
  <si>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</si>
  <si>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</si>
  <si>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</si>
  <si>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</si>
  <si>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</si>
  <si>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</si>
  <si>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</si>
  <si>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</si>
  <si>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</si>
  <si>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</si>
  <si>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</si>
  <si>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</si>
  <si>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</si>
  <si>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</si>
  <si>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</si>
  <si>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</si>
  <si>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</si>
  <si>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</si>
  <si>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</si>
  <si>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</si>
  <si>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</si>
  <si>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</si>
  <si>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</si>
  <si>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</si>
  <si>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</si>
  <si>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</si>
  <si>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</si>
  <si>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</si>
  <si>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</si>
  <si>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</si>
  <si>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</si>
  <si>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</si>
  <si>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</si>
  <si>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</si>
  <si>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</si>
  <si>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</si>
  <si>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</si>
  <si>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</si>
  <si>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</si>
  <si>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</si>
  <si>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</si>
  <si>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</si>
  <si>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</si>
  <si>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</si>
  <si>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</si>
  <si>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</si>
  <si>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</si>
  <si>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</si>
  <si>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</si>
  <si>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</si>
  <si>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</si>
  <si>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</si>
  <si>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</si>
  <si>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</si>
  <si>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</si>
  <si>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</si>
  <si>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</si>
  <si>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</si>
  <si>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</si>
  <si>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</si>
  <si>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</si>
  <si>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</si>
  <si>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</si>
  <si>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</si>
  <si>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</si>
  <si>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</si>
  <si>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</si>
  <si>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</si>
  <si>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</si>
  <si>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</si>
  <si>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</si>
  <si>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</si>
  <si>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</si>
  <si>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</si>
  <si>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</si>
  <si>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</si>
  <si>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</si>
  <si>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</si>
  <si>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</si>
  <si>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</si>
  <si>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</si>
  <si>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</si>
  <si>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</si>
  <si>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</si>
  <si>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</si>
  <si>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</si>
  <si>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</si>
  <si>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</si>
  <si>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</si>
  <si>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</si>
  <si>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</si>
  <si>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</si>
  <si>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</si>
  <si>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</si>
  <si>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</si>
  <si>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</si>
  <si>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</si>
  <si>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</si>
  <si>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</si>
  <si>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</si>
  <si>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</si>
  <si>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</si>
  <si>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</si>
  <si>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</si>
  <si>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</si>
  <si>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</si>
  <si>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</si>
  <si>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</si>
  <si>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</si>
  <si>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</si>
  <si>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</si>
  <si>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</si>
  <si>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</si>
  <si>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</si>
  <si>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</si>
  <si>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</si>
  <si>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</si>
  <si>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</si>
  <si>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</si>
  <si>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</si>
  <si>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</si>
  <si>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</si>
  <si>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</si>
  <si>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</si>
  <si>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</si>
  <si>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</si>
  <si>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</si>
  <si>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</si>
  <si>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</si>
  <si>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</si>
  <si>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</si>
  <si>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</si>
  <si>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</si>
  <si>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</si>
  <si>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</si>
  <si>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</si>
  <si>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</si>
  <si>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</si>
  <si>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</si>
  <si>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</si>
  <si>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</si>
  <si>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</si>
  <si>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</si>
  <si>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</si>
  <si>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</si>
  <si>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</si>
  <si>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</si>
  <si>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</si>
  <si>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</si>
  <si>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</si>
  <si>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</si>
  <si>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</si>
  <si>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</si>
  <si>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</si>
  <si>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</si>
  <si>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</si>
  <si>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</si>
  <si>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</si>
  <si>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</si>
  <si>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</si>
  <si>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</si>
  <si>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</si>
  <si>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</si>
  <si>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</si>
  <si>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</si>
  <si>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</si>
  <si>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</si>
  <si>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</si>
  <si>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</si>
  <si>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</si>
  <si>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</si>
  <si>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</si>
  <si>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</si>
  <si>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</si>
  <si>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</si>
  <si>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</si>
  <si>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</si>
  <si>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</si>
  <si>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</si>
  <si>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</si>
  <si>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</si>
  <si>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</si>
  <si>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</si>
  <si>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</si>
  <si>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</si>
  <si>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</si>
  <si>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</si>
  <si>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</si>
  <si>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</si>
  <si>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</si>
  <si>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</si>
  <si>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</si>
  <si>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</si>
  <si>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</si>
  <si>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</si>
  <si>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</si>
  <si>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</si>
  <si>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</si>
  <si>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</si>
  <si>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</si>
  <si>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</si>
  <si>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</si>
  <si>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</si>
  <si>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</si>
  <si>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</si>
  <si>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</si>
  <si>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</si>
  <si>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</si>
  <si>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</si>
  <si>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</si>
  <si>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</si>
  <si>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</si>
  <si>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</si>
  <si>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</si>
  <si>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</si>
  <si>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</si>
  <si>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</si>
  <si>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</si>
  <si>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</si>
  <si>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</si>
  <si>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</si>
  <si>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</si>
  <si>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</si>
  <si>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</si>
  <si>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</si>
  <si>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</si>
  <si>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</si>
  <si>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</si>
  <si>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</si>
  <si>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</si>
  <si>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</si>
  <si>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</si>
  <si>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</si>
  <si>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</si>
  <si>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</si>
  <si>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</si>
  <si>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</si>
  <si>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</si>
  <si>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</si>
  <si>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</si>
  <si>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</si>
  <si>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</si>
  <si>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</si>
  <si>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</si>
  <si>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</si>
  <si>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</si>
  <si>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</si>
  <si>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</si>
  <si>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</si>
  <si>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</si>
  <si>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</si>
  <si>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</si>
  <si>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</si>
  <si>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</si>
  <si>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</si>
  <si>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</si>
  <si>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</si>
  <si>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</si>
  <si>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</si>
  <si>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</si>
  <si>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</si>
  <si>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</si>
  <si>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</si>
  <si>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</si>
  <si>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</si>
  <si>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</si>
  <si>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</si>
  <si>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</si>
  <si>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</si>
  <si>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</si>
  <si>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</si>
  <si>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</si>
  <si>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</si>
  <si>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</si>
  <si>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</si>
  <si>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</si>
  <si>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</si>
  <si>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</si>
  <si>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</si>
  <si>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</si>
  <si>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</si>
  <si>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</si>
  <si>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</si>
  <si>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</si>
  <si>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</si>
  <si>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</si>
  <si>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</si>
  <si>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</si>
  <si>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</si>
  <si>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</si>
  <si>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</si>
  <si>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</si>
  <si>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</si>
  <si>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</si>
  <si>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</si>
  <si>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</si>
  <si>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</si>
  <si>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</si>
  <si>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</si>
  <si>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</si>
  <si>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</si>
  <si>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</si>
  <si>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</si>
  <si>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</si>
  <si>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</si>
  <si>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</si>
  <si>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</si>
  <si>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</si>
  <si>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</si>
  <si>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</si>
  <si>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</si>
  <si>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</si>
  <si>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</si>
  <si>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</si>
  <si>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</si>
  <si>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</si>
  <si>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</si>
  <si>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</si>
  <si>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</si>
  <si>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</si>
  <si>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</si>
  <si>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</si>
  <si>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</si>
  <si>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</si>
  <si>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</si>
  <si>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</si>
  <si>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</si>
  <si>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</si>
  <si>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</si>
  <si>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</si>
  <si>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</si>
  <si>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</si>
  <si>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</si>
  <si>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</si>
  <si>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</si>
  <si>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</si>
  <si>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</si>
  <si>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</si>
  <si>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</si>
  <si>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</si>
  <si>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</si>
  <si>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</si>
  <si>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</si>
  <si>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</si>
  <si>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</si>
  <si>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</si>
  <si>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</si>
  <si>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</si>
  <si>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</si>
  <si>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</si>
  <si>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</si>
  <si>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</si>
  <si>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</si>
  <si>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</si>
  <si>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</si>
  <si>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</si>
  <si>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</si>
  <si>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</si>
  <si>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</si>
  <si>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</si>
  <si>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</si>
  <si>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</si>
  <si>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</si>
  <si>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</si>
  <si>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</si>
  <si>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</si>
  <si>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</si>
  <si>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</si>
  <si>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</si>
  <si>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</si>
  <si>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</si>
  <si>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</si>
  <si>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</si>
  <si>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</si>
  <si>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</si>
  <si>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</si>
  <si>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</si>
  <si>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</si>
  <si>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</si>
  <si>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</si>
  <si>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</si>
  <si>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</si>
  <si>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</si>
  <si>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</si>
  <si>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</si>
  <si>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</si>
  <si>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</si>
  <si>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</si>
  <si>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</si>
  <si>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</si>
  <si>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</si>
  <si>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</si>
  <si>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</si>
  <si>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</si>
  <si>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</si>
  <si>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</si>
  <si>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</si>
  <si>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</si>
  <si>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</si>
  <si>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</si>
  <si>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</si>
  <si>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</si>
  <si>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</si>
  <si>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</si>
  <si>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</si>
  <si>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</si>
  <si>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</si>
  <si>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</si>
  <si>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</si>
  <si>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</si>
  <si>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</si>
  <si>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</si>
  <si>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</si>
  <si>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</si>
  <si>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</si>
  <si>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</si>
  <si>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</si>
  <si>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</si>
  <si>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</si>
  <si>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</si>
  <si>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</si>
  <si>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</si>
  <si>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</si>
  <si>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</si>
  <si>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</si>
  <si>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</si>
  <si>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</si>
  <si>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</si>
  <si>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</si>
  <si>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</si>
  <si>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</si>
  <si>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</si>
  <si>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</si>
  <si>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</si>
  <si>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</si>
  <si>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</si>
  <si>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</si>
  <si>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</si>
  <si>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</si>
  <si>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</si>
  <si>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</si>
  <si>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</si>
  <si>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</si>
  <si>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</si>
  <si>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</si>
  <si>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</si>
  <si>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</si>
  <si>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</si>
  <si>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</si>
  <si>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</si>
  <si>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</si>
  <si>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</si>
  <si>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</si>
  <si>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</si>
  <si>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</si>
  <si>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</si>
  <si>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</si>
  <si>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</si>
  <si>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</si>
  <si>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</si>
  <si>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</si>
  <si>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</si>
  <si>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</si>
  <si>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</si>
  <si>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</si>
  <si>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</si>
  <si>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</si>
  <si>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</si>
  <si>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</si>
  <si>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</si>
  <si>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</si>
  <si>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</si>
  <si>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</si>
  <si>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</si>
  <si>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</si>
  <si>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</si>
  <si>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</si>
  <si>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</si>
  <si>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</si>
  <si>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</si>
  <si>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</si>
  <si>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</si>
  <si>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</si>
  <si>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</si>
  <si>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</si>
  <si>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</si>
  <si>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</si>
  <si>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</si>
  <si>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</si>
  <si>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</si>
  <si>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</si>
  <si>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</si>
  <si>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</si>
  <si>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</si>
  <si>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</si>
  <si>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</si>
  <si>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</si>
  <si>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</si>
  <si>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</si>
  <si>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</si>
  <si>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</si>
  <si>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</si>
  <si>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</si>
  <si>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</si>
  <si>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</si>
  <si>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</si>
  <si>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</si>
  <si>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</si>
  <si>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</si>
  <si>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</si>
  <si>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</si>
  <si>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</si>
  <si>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</si>
  <si>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</si>
  <si>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</si>
  <si>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</si>
  <si>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</si>
  <si>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</si>
  <si>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</si>
  <si>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</si>
  <si>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</si>
  <si>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</si>
  <si>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</si>
  <si>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</si>
  <si>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</si>
  <si>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</si>
  <si>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</si>
  <si>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</si>
  <si>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</si>
  <si>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</si>
  <si>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</si>
  <si>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</si>
  <si>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</si>
  <si>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</si>
  <si>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</si>
  <si>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</si>
  <si>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</si>
  <si>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</si>
  <si>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</si>
  <si>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</si>
  <si>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</si>
  <si>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</si>
  <si>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</si>
  <si>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</si>
  <si>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</si>
  <si>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</si>
  <si>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</si>
  <si>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</si>
  <si>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</si>
  <si>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</si>
  <si>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</si>
  <si>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</si>
  <si>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</si>
  <si>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</si>
  <si>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</si>
  <si>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</si>
  <si>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</si>
  <si>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</si>
  <si>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</si>
  <si>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</si>
  <si>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</si>
  <si>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</si>
  <si>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</si>
  <si>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</si>
  <si>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</si>
  <si>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</si>
  <si>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</si>
  <si>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</si>
  <si>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</si>
  <si>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</si>
  <si>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</si>
  <si>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</si>
  <si>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</si>
  <si>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</si>
  <si>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</si>
  <si>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</si>
  <si>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</si>
  <si>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</si>
  <si>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</si>
  <si>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</si>
  <si>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</si>
  <si>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</si>
  <si>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</si>
  <si>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</si>
  <si>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</si>
  <si>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</si>
  <si>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</si>
  <si>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</si>
  <si>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</si>
  <si>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</si>
  <si>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</si>
  <si>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</si>
  <si>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</si>
  <si>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</si>
  <si>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</si>
  <si>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</si>
  <si>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</si>
  <si>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</si>
  <si>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</si>
  <si>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</si>
  <si>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</si>
  <si>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</si>
  <si>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</si>
  <si>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</si>
  <si>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</si>
  <si>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</si>
  <si>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</si>
  <si>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</si>
  <si>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</si>
  <si>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</si>
  <si>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</si>
  <si>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</si>
  <si>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</si>
  <si>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</si>
  <si>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</si>
  <si>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</si>
  <si>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</si>
  <si>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</si>
  <si>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</si>
  <si>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</si>
  <si>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</si>
  <si>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</si>
  <si>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</si>
  <si>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</si>
  <si>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</si>
  <si>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</si>
  <si>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</si>
  <si>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</si>
  <si>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</si>
  <si>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</si>
  <si>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</si>
  <si>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</si>
  <si>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</si>
  <si>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</si>
  <si>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</si>
  <si>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</si>
  <si>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</si>
  <si>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</si>
  <si>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</si>
  <si>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</si>
  <si>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</si>
  <si>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</si>
  <si>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</si>
  <si>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</si>
  <si>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</si>
  <si>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</si>
  <si>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</si>
  <si>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</si>
  <si>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</si>
  <si>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</si>
  <si>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</si>
  <si>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</si>
  <si>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</si>
  <si>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</si>
  <si>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</si>
  <si>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</si>
  <si>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</si>
  <si>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</si>
  <si>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</si>
  <si>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</si>
  <si>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</si>
  <si>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</si>
  <si>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</si>
  <si>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</si>
  <si>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</si>
  <si>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</si>
  <si>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</si>
  <si>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</si>
  <si>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</si>
  <si>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</si>
  <si>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</si>
  <si>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</si>
  <si>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</si>
  <si>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</si>
  <si>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</si>
  <si>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</si>
  <si>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</si>
  <si>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</si>
  <si>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</si>
  <si>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</si>
  <si>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</si>
  <si>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</si>
  <si>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</si>
  <si>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</si>
  <si>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</si>
  <si>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</si>
  <si>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</si>
  <si>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</si>
  <si>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</si>
  <si>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</si>
  <si>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</si>
  <si>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</si>
  <si>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</si>
  <si>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</si>
  <si>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</si>
  <si>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</si>
  <si>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</si>
  <si>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</si>
  <si>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</si>
  <si>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</si>
  <si>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</si>
  <si>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</si>
  <si>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</si>
  <si>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</si>
  <si>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</si>
  <si>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</si>
  <si>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</si>
  <si>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</si>
  <si>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</si>
  <si>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</si>
  <si>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</si>
  <si>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</si>
  <si>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</si>
  <si>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</si>
  <si>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</si>
  <si>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</si>
  <si>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</si>
  <si>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</si>
  <si>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</si>
  <si>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</si>
  <si>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</si>
  <si>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</si>
  <si>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</si>
  <si>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</si>
  <si>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</si>
  <si>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</si>
  <si>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</si>
  <si>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</si>
  <si>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</si>
  <si>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</si>
  <si>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</si>
  <si>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</si>
  <si>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</si>
  <si>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</si>
  <si>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</si>
  <si>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</si>
  <si>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</si>
  <si>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</si>
  <si>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</si>
  <si>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</si>
  <si>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</si>
  <si>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</si>
  <si>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</si>
  <si>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</si>
  <si>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</si>
  <si>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</si>
  <si>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</si>
  <si>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</si>
  <si>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</si>
  <si>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</si>
  <si>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</si>
  <si>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</si>
  <si>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</si>
  <si>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</si>
  <si>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</si>
  <si>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</si>
  <si>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</si>
  <si>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</si>
  <si>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</si>
  <si>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</si>
  <si>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</si>
  <si>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</si>
  <si>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</si>
  <si>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</si>
  <si>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</si>
  <si>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</si>
  <si>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</si>
  <si>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</si>
  <si>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</si>
  <si>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</si>
  <si>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</si>
  <si>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</si>
  <si>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</si>
  <si>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</si>
  <si>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</si>
  <si>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</si>
  <si>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</si>
  <si>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</si>
  <si>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</si>
  <si>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</si>
  <si>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</si>
  <si>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</si>
  <si>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</si>
  <si>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</si>
  <si>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</si>
  <si>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</si>
  <si>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</si>
  <si>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</si>
  <si>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</si>
  <si>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</si>
  <si>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</si>
  <si>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</si>
  <si>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</si>
  <si>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</si>
  <si>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</si>
  <si>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</si>
  <si>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</si>
  <si>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</si>
  <si>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</si>
  <si>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</si>
  <si>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</si>
  <si>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</si>
  <si>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</si>
  <si>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</si>
  <si>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</si>
  <si>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</si>
  <si>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</si>
  <si>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</si>
  <si>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</si>
  <si>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</si>
  <si>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</si>
  <si>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</si>
  <si>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</si>
  <si>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</si>
  <si>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</si>
  <si>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</si>
  <si>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</si>
  <si>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</si>
  <si>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</si>
  <si>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</si>
  <si>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</si>
  <si>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</si>
  <si>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</si>
  <si>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</si>
  <si>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</si>
  <si>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</si>
  <si>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</si>
  <si>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</si>
  <si>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</si>
  <si>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</si>
  <si>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</si>
  <si>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</si>
  <si>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</si>
  <si>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</si>
  <si>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</si>
  <si>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</si>
  <si>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</si>
  <si>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</si>
  <si>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</si>
  <si>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</si>
  <si>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</si>
  <si>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</si>
  <si>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</si>
  <si>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</si>
  <si>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</si>
  <si>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</si>
  <si>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</si>
  <si>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</si>
  <si>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</si>
  <si>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</si>
  <si>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</si>
  <si>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</si>
  <si>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</si>
  <si>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</si>
  <si>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</si>
  <si>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</si>
  <si>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</si>
  <si>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</si>
  <si>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</si>
  <si>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</si>
  <si>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</si>
  <si>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</si>
  <si>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</si>
  <si>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</si>
  <si>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</si>
  <si>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</si>
  <si>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</si>
  <si>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</si>
  <si>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</si>
  <si>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</si>
  <si>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</si>
  <si>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</si>
  <si>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</si>
  <si>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</si>
  <si>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</si>
  <si>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</si>
  <si>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</si>
  <si>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</si>
  <si>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</si>
  <si>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</si>
  <si>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</si>
  <si>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</si>
  <si>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</si>
  <si>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</si>
  <si>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</si>
  <si>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</si>
  <si>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</si>
  <si>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</si>
  <si>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</si>
  <si>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</si>
  <si>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</si>
  <si>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</si>
  <si>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</si>
  <si>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</si>
  <si>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</si>
  <si>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</si>
  <si>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</si>
  <si>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</si>
  <si>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</si>
  <si>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</si>
  <si>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</si>
  <si>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</si>
  <si>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</si>
  <si>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</si>
  <si>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</si>
  <si>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</si>
  <si>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</si>
  <si>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</si>
  <si>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</si>
  <si>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</si>
  <si>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</si>
  <si>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</si>
  <si>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</si>
  <si>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</si>
  <si>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</si>
  <si>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</si>
  <si>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</si>
  <si>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</si>
  <si>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</si>
  <si>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</si>
  <si>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</si>
  <si>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</si>
  <si>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</si>
  <si>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</si>
  <si>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</si>
  <si>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</si>
  <si>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</si>
  <si>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</si>
  <si>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</si>
  <si>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</si>
  <si>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</si>
  <si>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</si>
  <si>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</si>
  <si>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</si>
  <si>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</si>
  <si>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</si>
  <si>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</si>
  <si>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</si>
  <si>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</si>
  <si>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</si>
  <si>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</si>
  <si>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</si>
  <si>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</si>
  <si>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</si>
  <si>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</si>
  <si>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</si>
  <si>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</si>
  <si>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</si>
  <si>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</si>
  <si>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</si>
  <si>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</si>
  <si>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</si>
  <si>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</si>
  <si>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</si>
  <si>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</si>
  <si>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</si>
  <si>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</si>
  <si>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</si>
  <si>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</si>
  <si>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</si>
  <si>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</si>
  <si>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</si>
  <si>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</si>
  <si>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</si>
  <si>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</si>
  <si>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</si>
  <si>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</si>
  <si>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</si>
  <si>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</si>
  <si>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</si>
  <si>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</si>
  <si>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</si>
  <si>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</si>
  <si>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</si>
  <si>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</si>
  <si>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</si>
  <si>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</si>
  <si>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</si>
  <si>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</si>
  <si>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</si>
  <si>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</si>
  <si>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</si>
  <si>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</si>
  <si>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</si>
  <si>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</si>
  <si>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</si>
  <si>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</si>
  <si>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</si>
  <si>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</si>
  <si>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</si>
  <si>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</si>
  <si>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</si>
  <si>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</si>
  <si>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</si>
  <si>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</si>
  <si>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</si>
  <si>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</si>
  <si>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</si>
  <si>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</si>
  <si>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</si>
  <si>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</si>
  <si>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</si>
  <si>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</si>
  <si>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</si>
  <si>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</si>
  <si>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</si>
  <si>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</si>
  <si>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</si>
  <si>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</si>
  <si>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</si>
  <si>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</si>
  <si>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</si>
  <si>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</si>
  <si>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</si>
  <si>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</si>
  <si>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</si>
  <si>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</si>
  <si>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</si>
  <si>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</si>
  <si>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</si>
  <si>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</si>
  <si>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</si>
  <si>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</si>
  <si>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</si>
  <si>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</si>
  <si>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</si>
  <si>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</si>
  <si>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</si>
  <si>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</si>
  <si>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</si>
  <si>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</si>
  <si>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</si>
  <si>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</si>
  <si>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</si>
  <si>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</si>
  <si>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</si>
  <si>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</si>
  <si>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</si>
  <si>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</si>
  <si>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</si>
  <si>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</si>
  <si>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</si>
  <si>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</si>
  <si>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</si>
  <si>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</si>
  <si>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</si>
  <si>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</si>
  <si>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</si>
  <si>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</si>
  <si>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</si>
  <si>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</si>
  <si>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</si>
  <si>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</si>
  <si>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</si>
  <si>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</si>
  <si>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</si>
  <si>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</si>
  <si>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</si>
  <si>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</si>
  <si>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</si>
  <si>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</si>
  <si>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</si>
  <si>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</si>
  <si>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</si>
  <si>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</si>
  <si>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</si>
  <si>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</si>
  <si>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</si>
  <si>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</si>
  <si>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</si>
  <si>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</si>
  <si>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</si>
  <si>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</si>
  <si>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</si>
  <si>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</si>
  <si>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</si>
  <si>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</si>
  <si>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</si>
  <si>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</si>
  <si>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</si>
  <si>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</si>
  <si>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</si>
  <si>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</si>
  <si>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</si>
  <si>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</si>
  <si>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</si>
  <si>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</si>
  <si>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</si>
  <si>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</si>
  <si>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</si>
  <si>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</si>
  <si>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</si>
  <si>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</si>
  <si>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</si>
  <si>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</si>
  <si>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</si>
  <si>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</si>
  <si>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</si>
  <si>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</si>
  <si>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</si>
  <si>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</si>
  <si>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</si>
  <si>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</si>
  <si>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</si>
  <si>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</si>
  <si>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</si>
  <si>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</si>
  <si>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</si>
  <si>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</si>
  <si>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</si>
  <si>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</si>
  <si>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</si>
  <si>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</si>
  <si>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</si>
  <si>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</si>
  <si>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</si>
  <si>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</si>
  <si>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</si>
  <si>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</si>
  <si>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</si>
  <si>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</si>
  <si>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</si>
  <si>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</si>
  <si>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</si>
  <si>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</si>
  <si>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</si>
  <si>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</si>
  <si>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</si>
  <si>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</si>
  <si>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</si>
  <si>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</si>
  <si>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</si>
  <si>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</si>
  <si>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</si>
  <si>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</si>
  <si>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</si>
  <si>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</si>
  <si>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</si>
  <si>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</si>
  <si>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</si>
  <si>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</si>
  <si>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</si>
  <si>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</si>
  <si>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</si>
  <si>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</si>
  <si>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</si>
  <si>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</si>
  <si>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</si>
  <si>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</si>
  <si>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</si>
  <si>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</si>
  <si>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</si>
  <si>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</si>
  <si>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</si>
  <si>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</si>
  <si>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</si>
  <si>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</si>
  <si>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</si>
  <si>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</si>
  <si>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</si>
  <si>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</si>
  <si>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</si>
  <si>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</si>
  <si>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</si>
  <si>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</si>
  <si>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</si>
  <si>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</si>
  <si>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</si>
  <si>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</si>
  <si>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</si>
  <si>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</si>
  <si>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</si>
  <si>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</si>
  <si>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</si>
  <si>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</si>
  <si>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</si>
  <si>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</si>
  <si>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</si>
  <si>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</si>
  <si>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</si>
  <si>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</si>
  <si>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</si>
  <si>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</si>
  <si>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</si>
  <si>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</si>
  <si>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</si>
  <si>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</si>
  <si>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</si>
  <si>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</si>
  <si>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</si>
  <si>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</si>
  <si>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</si>
  <si>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</si>
  <si>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</si>
  <si>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</si>
  <si>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</si>
  <si>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</si>
  <si>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</si>
  <si>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</si>
  <si>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</si>
  <si>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</si>
  <si>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</si>
  <si>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</si>
  <si>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</si>
  <si>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</si>
  <si>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</si>
  <si>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</si>
  <si>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</si>
  <si>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</si>
  <si>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</si>
  <si>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</si>
  <si>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</si>
  <si>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</si>
  <si>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</si>
  <si>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</si>
  <si>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</si>
  <si>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</si>
  <si>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</si>
  <si>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</si>
  <si>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</si>
  <si>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</si>
  <si>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</si>
  <si>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</si>
  <si>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</si>
  <si>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</si>
  <si>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</si>
  <si>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</si>
  <si>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</si>
  <si>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</si>
  <si>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</si>
  <si>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</si>
  <si>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</si>
  <si>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</si>
  <si>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</si>
  <si>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</si>
  <si>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</si>
  <si>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</si>
  <si>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</si>
  <si>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</si>
  <si>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</si>
  <si>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</si>
  <si>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</si>
  <si>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</si>
  <si>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</si>
  <si>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</si>
  <si>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</si>
  <si>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</si>
  <si>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</si>
  <si>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</si>
  <si>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</si>
  <si>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</si>
  <si>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</si>
  <si>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</si>
  <si>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</si>
  <si>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</si>
  <si>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</si>
  <si>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</si>
  <si>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</si>
  <si>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</si>
  <si>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</si>
  <si>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</si>
  <si>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</si>
  <si>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</si>
  <si>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</si>
  <si>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</si>
  <si>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</si>
  <si>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</si>
  <si>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</si>
  <si>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</si>
  <si>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</si>
  <si>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</si>
  <si>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</si>
  <si>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</si>
  <si>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</si>
  <si>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</si>
  <si>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</si>
  <si>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</si>
  <si>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</si>
  <si>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</si>
  <si>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</si>
  <si>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</si>
  <si>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</si>
  <si>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</si>
  <si>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</si>
  <si>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</si>
  <si>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</si>
  <si>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</si>
  <si>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</si>
  <si>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</si>
  <si>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</si>
  <si>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</si>
  <si>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</si>
  <si>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</si>
  <si>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</si>
  <si>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</si>
  <si>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</si>
  <si>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</si>
  <si>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</si>
  <si>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</si>
  <si>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</si>
  <si>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</si>
  <si>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</si>
  <si>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</si>
  <si>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</si>
  <si>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</si>
  <si>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</si>
  <si>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</si>
  <si>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</si>
  <si>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</si>
  <si>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</si>
  <si>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</si>
  <si>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</si>
  <si>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</si>
  <si>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</si>
  <si>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</si>
  <si>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</si>
  <si>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</si>
  <si>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</si>
  <si>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</si>
  <si>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</si>
  <si>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</si>
  <si>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</si>
  <si>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</si>
  <si>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</si>
  <si>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</si>
  <si>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</si>
  <si>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</si>
  <si>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</si>
  <si>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</si>
  <si>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</si>
  <si>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</si>
  <si>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</si>
  <si>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</si>
  <si>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</si>
  <si>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</si>
  <si>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</si>
  <si>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</si>
  <si>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</si>
  <si>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</si>
  <si>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</si>
  <si>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</si>
  <si>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</si>
  <si>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</si>
  <si>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</si>
  <si>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</si>
  <si>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</si>
  <si>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</si>
  <si>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</si>
  <si>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</si>
  <si>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</si>
  <si>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</si>
  <si>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</si>
  <si>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</si>
  <si>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</si>
  <si>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</si>
  <si>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</si>
  <si>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</si>
  <si>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</si>
  <si>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</si>
  <si>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</si>
  <si>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</si>
  <si>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</si>
  <si>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</si>
  <si>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</si>
  <si>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</si>
  <si>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</si>
  <si>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</si>
  <si>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</si>
  <si>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</si>
  <si>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</si>
  <si>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</si>
  <si>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</si>
  <si>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</si>
  <si>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</si>
  <si>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</si>
  <si>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</si>
  <si>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</si>
  <si>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</si>
  <si>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</si>
  <si>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</si>
  <si>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</si>
  <si>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</si>
  <si>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</si>
  <si>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</si>
  <si>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</si>
  <si>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</si>
  <si>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</si>
  <si>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</si>
  <si>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</si>
  <si>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</si>
  <si>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</si>
  <si>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</si>
  <si>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</si>
  <si>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</si>
  <si>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</si>
  <si>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</si>
  <si>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</si>
  <si>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</si>
  <si>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</si>
  <si>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</si>
  <si>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</si>
  <si>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</si>
  <si>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</si>
  <si>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</si>
  <si>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</si>
  <si>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</si>
  <si>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</si>
  <si>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</si>
  <si>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</si>
  <si>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</si>
  <si>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</si>
  <si>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</si>
  <si>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</si>
  <si>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</si>
  <si>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</si>
  <si>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</si>
  <si>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</si>
  <si>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</si>
  <si>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</si>
  <si>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</si>
  <si>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</si>
  <si>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</si>
  <si>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</si>
  <si>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</si>
  <si>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</si>
  <si>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</si>
  <si>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</si>
  <si>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</si>
  <si>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</si>
  <si>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</si>
  <si>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</si>
  <si>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</si>
  <si>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</si>
  <si>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</si>
  <si>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</si>
  <si>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</si>
  <si>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</si>
  <si>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</si>
  <si>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</si>
  <si>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</si>
  <si>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</si>
  <si>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</si>
  <si>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</si>
  <si>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</si>
  <si>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</si>
  <si>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</si>
  <si>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</si>
  <si>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</si>
  <si>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</si>
  <si>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</si>
  <si>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</si>
  <si>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</si>
  <si>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</si>
  <si>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</si>
  <si>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</si>
  <si>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</si>
  <si>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</si>
  <si>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</si>
  <si>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</si>
  <si>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</si>
  <si>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</si>
  <si>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</si>
  <si>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</si>
  <si>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</si>
  <si>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</si>
  <si>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</si>
  <si>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</si>
  <si>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</si>
  <si>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</si>
  <si>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</si>
  <si>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</si>
  <si>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</si>
  <si>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</si>
  <si>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</si>
  <si>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</si>
  <si>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</si>
  <si>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</si>
  <si>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</si>
  <si>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</si>
  <si>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</si>
  <si>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</si>
  <si>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</si>
  <si>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</si>
  <si>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</si>
  <si>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</si>
  <si>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</si>
  <si>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</si>
  <si>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</si>
  <si>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</si>
  <si>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</si>
  <si>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</si>
  <si>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</si>
  <si>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</si>
  <si>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</si>
  <si>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</si>
  <si>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</si>
  <si>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</si>
  <si>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</si>
  <si>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</si>
  <si>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</si>
  <si>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</si>
  <si>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</si>
  <si>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</si>
  <si>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</si>
  <si>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</si>
  <si>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</si>
  <si>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</si>
  <si>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</si>
  <si>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</si>
  <si>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</si>
  <si>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</si>
  <si>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</si>
  <si>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</si>
  <si>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</si>
  <si>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</si>
  <si>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</si>
  <si>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</si>
  <si>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</si>
  <si>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</si>
  <si>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</si>
  <si>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</si>
  <si>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</si>
  <si>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</si>
  <si>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</si>
  <si>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</si>
  <si>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</si>
  <si>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</si>
  <si>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</si>
  <si>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</si>
  <si>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</si>
  <si>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</si>
  <si>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</si>
  <si>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</si>
  <si>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</si>
  <si>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</si>
  <si>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</si>
  <si>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</si>
  <si>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</si>
  <si>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</si>
  <si>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</si>
  <si>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</si>
  <si>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</si>
  <si>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</si>
  <si>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</si>
  <si>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</si>
  <si>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</si>
  <si>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</si>
  <si>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</si>
  <si>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</si>
  <si>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</si>
  <si>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</si>
  <si>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</si>
  <si>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</si>
  <si>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</si>
  <si>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</si>
  <si>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</si>
  <si>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</si>
  <si>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</si>
  <si>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</si>
  <si>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</si>
  <si>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</si>
  <si>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</si>
  <si>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</si>
  <si>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</si>
  <si>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</si>
  <si>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</si>
  <si>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</si>
  <si>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</si>
  <si>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</si>
  <si>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</si>
  <si>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</si>
  <si>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</si>
  <si>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</si>
  <si>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</si>
  <si>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</si>
  <si>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</si>
  <si>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</si>
  <si>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</si>
  <si>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</si>
  <si>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</si>
  <si>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</si>
  <si>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</si>
  <si>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</si>
  <si>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</si>
  <si>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</si>
  <si>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</si>
  <si>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</si>
  <si>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</si>
  <si>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</si>
  <si>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</si>
  <si>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</si>
  <si>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</si>
  <si>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</si>
  <si>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</si>
  <si>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</si>
  <si>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</si>
  <si>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</si>
  <si>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</si>
  <si>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</si>
  <si>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</si>
  <si>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</si>
  <si>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</si>
  <si>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</si>
  <si>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</si>
  <si>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</si>
  <si>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</si>
  <si>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</si>
  <si>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</si>
  <si>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</si>
  <si>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</si>
  <si>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</si>
  <si>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</si>
  <si>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</si>
  <si>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</si>
  <si>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</si>
  <si>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</si>
  <si>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</si>
  <si>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</si>
  <si>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</si>
  <si>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</si>
  <si>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</si>
  <si>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</si>
  <si>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</si>
  <si>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</si>
  <si>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</si>
  <si>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</si>
  <si>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</si>
  <si>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</si>
  <si>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</si>
  <si>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</si>
  <si>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</si>
  <si>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</si>
  <si>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</si>
  <si>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</si>
  <si>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</si>
  <si>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</si>
  <si>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</si>
  <si>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</si>
  <si>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</si>
  <si>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</si>
  <si>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</si>
  <si>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</si>
  <si>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</si>
  <si>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</si>
  <si>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</si>
  <si>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</si>
  <si>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</si>
  <si>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</si>
  <si>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</si>
  <si>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</si>
  <si>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</si>
  <si>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</si>
  <si>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</si>
  <si>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</si>
  <si>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</si>
  <si>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</si>
  <si>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</si>
  <si>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</si>
  <si>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</si>
  <si>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</si>
  <si>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</si>
  <si>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</si>
  <si>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</si>
  <si>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</si>
  <si>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</si>
  <si>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</si>
  <si>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</si>
  <si>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</si>
  <si>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</si>
  <si>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</si>
  <si>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</si>
  <si>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</si>
  <si>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</si>
  <si>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</si>
  <si>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</si>
  <si>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</si>
  <si>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</si>
  <si>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</si>
  <si>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</si>
  <si>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</si>
  <si>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</si>
  <si>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</si>
  <si>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</si>
  <si>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</si>
  <si>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</si>
  <si>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</si>
  <si>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</si>
  <si>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</si>
  <si>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</si>
  <si>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</si>
  <si>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</si>
  <si>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</si>
  <si>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</si>
  <si>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</si>
  <si>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</si>
  <si>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</si>
  <si>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</si>
  <si>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</si>
  <si>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</si>
  <si>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</si>
  <si>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</si>
  <si>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</si>
  <si>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</si>
  <si>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</si>
  <si>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</si>
  <si>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</si>
  <si>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</si>
  <si>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</si>
  <si>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</si>
  <si>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</si>
  <si>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</si>
  <si>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</si>
  <si>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</si>
  <si>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</si>
  <si>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</si>
  <si>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</si>
  <si>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</si>
  <si>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</si>
  <si>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</si>
  <si>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</si>
  <si>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</si>
  <si>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</si>
  <si>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</si>
  <si>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</si>
  <si>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</si>
  <si>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</si>
  <si>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</si>
  <si>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</si>
  <si>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</si>
  <si>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</si>
  <si>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</si>
  <si>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</si>
  <si>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</si>
  <si>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</si>
  <si>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</si>
  <si>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</si>
  <si>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</si>
  <si>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</si>
  <si>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</si>
  <si>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</si>
  <si>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</si>
  <si>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</si>
  <si>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</si>
  <si>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</si>
  <si>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</si>
  <si>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</si>
  <si>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</si>
  <si>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</si>
  <si>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</si>
  <si>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</si>
  <si>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</si>
  <si>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</si>
  <si>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</si>
  <si>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</si>
  <si>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</si>
  <si>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</si>
  <si>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</si>
  <si>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</si>
  <si>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</si>
  <si>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</si>
  <si>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</si>
  <si>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</si>
  <si>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</si>
  <si>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</si>
  <si>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</si>
  <si>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</si>
  <si>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</si>
  <si>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</si>
  <si>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</si>
  <si>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</si>
  <si>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</si>
  <si>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</si>
  <si>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</si>
  <si>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</si>
  <si>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</si>
  <si>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</si>
  <si>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</si>
  <si>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</si>
  <si>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</si>
  <si>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</si>
  <si>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</si>
  <si>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</si>
  <si>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</si>
  <si>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</si>
  <si>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</si>
  <si>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</si>
  <si>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</si>
  <si>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</si>
  <si>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</si>
  <si>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</si>
  <si>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</si>
  <si>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</si>
  <si>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</si>
  <si>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</si>
  <si>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</si>
  <si>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</si>
  <si>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</si>
  <si>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</si>
  <si>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</si>
  <si>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</si>
  <si>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</si>
  <si>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</si>
  <si>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</si>
  <si>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</si>
  <si>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</si>
  <si>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</si>
  <si>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</si>
  <si>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</si>
  <si>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</si>
  <si>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</si>
  <si>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</si>
  <si>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</si>
  <si>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</si>
  <si>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</si>
  <si>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</si>
  <si>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</si>
  <si>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</si>
  <si>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</si>
  <si>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</si>
  <si>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</si>
  <si>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</si>
  <si>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</si>
  <si>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</si>
  <si>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</si>
  <si>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</si>
  <si>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</si>
  <si>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</si>
  <si>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</si>
  <si>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</si>
  <si>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</si>
  <si>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</si>
  <si>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</si>
  <si>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</si>
  <si>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</si>
  <si>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</si>
  <si>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</si>
  <si>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</si>
  <si>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</si>
  <si>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</si>
  <si>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</si>
  <si>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</si>
  <si>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</si>
  <si>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</si>
  <si>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</si>
  <si>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</si>
  <si>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</si>
  <si>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</si>
  <si>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</si>
  <si>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</si>
  <si>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</si>
  <si>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</si>
  <si>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</si>
  <si>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</si>
  <si>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</si>
  <si>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</si>
  <si>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</si>
  <si>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</si>
  <si>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</si>
  <si>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</si>
  <si>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</si>
  <si>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</si>
  <si>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</si>
  <si>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</si>
  <si>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</si>
  <si>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</si>
  <si>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</si>
  <si>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</si>
  <si>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</si>
  <si>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</si>
  <si>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</si>
  <si>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</si>
  <si>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</si>
  <si>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</si>
  <si>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</si>
  <si>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</si>
  <si>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</si>
  <si>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</si>
  <si>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</si>
  <si>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</si>
  <si>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</si>
  <si>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</si>
  <si>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</si>
  <si>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</si>
  <si>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</si>
  <si>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</si>
  <si>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</si>
  <si>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</si>
  <si>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</si>
  <si>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</si>
  <si>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</si>
  <si>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</si>
  <si>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</si>
  <si>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</si>
  <si>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</si>
  <si>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</si>
  <si>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</si>
  <si>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</si>
  <si>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</si>
  <si>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</si>
  <si>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</si>
  <si>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</si>
  <si>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</si>
  <si>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</si>
  <si>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</si>
  <si>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</si>
  <si>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</si>
  <si>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</si>
  <si>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</si>
  <si>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</si>
  <si>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</si>
  <si>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</si>
  <si>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</si>
  <si>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</si>
  <si>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</si>
  <si>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</si>
  <si>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</si>
  <si>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</si>
  <si>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</si>
  <si>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</si>
  <si>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</si>
  <si>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</si>
  <si>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</si>
  <si>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</si>
  <si>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</si>
  <si>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</si>
  <si>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</si>
  <si>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</si>
  <si>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</si>
  <si>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</si>
  <si>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</si>
  <si>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</si>
  <si>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</si>
  <si>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</si>
  <si>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</si>
  <si>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</si>
  <si>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</si>
  <si>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</si>
  <si>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</si>
  <si>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</si>
  <si>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</si>
  <si>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</si>
  <si>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</si>
  <si>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</si>
  <si>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</si>
  <si>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</si>
  <si>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</si>
  <si>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</si>
  <si>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</si>
  <si>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</si>
  <si>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</si>
  <si>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</si>
  <si>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</si>
  <si>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</si>
  <si>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</si>
  <si>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</si>
  <si>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</si>
  <si>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</si>
  <si>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</si>
  <si>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</si>
  <si>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</si>
  <si>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</si>
  <si>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</si>
  <si>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</si>
  <si>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</si>
  <si>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</si>
  <si>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</si>
  <si>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</si>
  <si>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</si>
  <si>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</si>
  <si>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</si>
  <si>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</si>
  <si>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</si>
  <si>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</si>
  <si>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</si>
  <si>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</si>
  <si>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</si>
  <si>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</si>
  <si>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</si>
  <si>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</si>
  <si>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</si>
  <si>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</si>
  <si>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</si>
  <si>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</si>
  <si>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</si>
  <si>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</si>
  <si>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</si>
  <si>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</si>
  <si>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</si>
  <si>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</si>
  <si>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</si>
  <si>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</si>
  <si>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</si>
  <si>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</si>
  <si>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</si>
  <si>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</si>
  <si>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</si>
  <si>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</si>
  <si>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</si>
  <si>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</si>
  <si>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</si>
  <si>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</si>
  <si>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</si>
  <si>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</si>
  <si>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</si>
  <si>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</si>
  <si>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</si>
  <si>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</si>
  <si>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</si>
  <si>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</si>
  <si>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</si>
  <si>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</si>
  <si>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</si>
  <si>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</si>
  <si>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</si>
  <si>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</si>
  <si>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</si>
  <si>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</si>
  <si>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</si>
  <si>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</si>
  <si>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</si>
  <si>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</si>
  <si>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</si>
  <si>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</si>
  <si>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</si>
  <si>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</si>
  <si>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</si>
  <si>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</si>
  <si>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</si>
  <si>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</si>
  <si>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</si>
  <si>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</si>
  <si>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</si>
  <si>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</si>
  <si>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</si>
  <si>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</si>
  <si>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</si>
  <si>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</si>
  <si>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</si>
  <si>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</si>
  <si>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</si>
  <si>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</si>
  <si>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</si>
  <si>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</si>
  <si>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</si>
  <si>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</si>
  <si>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</si>
  <si>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</si>
  <si>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</si>
  <si>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</si>
  <si>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</si>
  <si>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</si>
  <si>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</si>
  <si>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</si>
  <si>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</si>
  <si>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</si>
  <si>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</si>
  <si>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</si>
  <si>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</si>
  <si>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</si>
  <si>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</si>
  <si>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</si>
  <si>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</si>
  <si>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</si>
  <si>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</si>
  <si>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</si>
  <si>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</si>
  <si>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</si>
  <si>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</si>
  <si>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</si>
  <si>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</si>
  <si>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</si>
  <si>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</si>
  <si>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</si>
  <si>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</si>
  <si>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</si>
  <si>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</si>
  <si>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</si>
  <si>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</si>
  <si>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</si>
  <si>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</si>
  <si>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</si>
  <si>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</si>
  <si>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</si>
  <si>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</si>
  <si>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</si>
  <si>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</si>
  <si>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</si>
  <si>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</si>
  <si>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</si>
  <si>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</si>
  <si>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</si>
  <si>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</si>
  <si>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</si>
  <si>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</si>
  <si>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</si>
  <si>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</si>
  <si>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</si>
  <si>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</si>
  <si>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</si>
  <si>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</si>
  <si>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</si>
  <si>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</si>
  <si>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</si>
  <si>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</si>
  <si>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</si>
  <si>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</si>
  <si>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</si>
  <si>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</si>
  <si>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</si>
  <si>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</si>
  <si>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</si>
  <si>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</si>
  <si>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</si>
  <si>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</si>
  <si>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</si>
  <si>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</si>
  <si>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</si>
  <si>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</si>
  <si>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</si>
  <si>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</si>
  <si>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</si>
  <si>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</si>
  <si>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</si>
  <si>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</si>
  <si>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</si>
  <si>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</si>
  <si>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</si>
  <si>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</si>
  <si>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</si>
  <si>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</si>
  <si>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</si>
  <si>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</si>
  <si>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</si>
  <si>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</si>
  <si>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</si>
  <si>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</si>
  <si>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</si>
  <si>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</si>
  <si>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</si>
  <si>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</si>
  <si>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</si>
  <si>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</si>
  <si>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</si>
  <si>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</si>
  <si>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</si>
  <si>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</si>
  <si>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</si>
  <si>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</si>
  <si>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</si>
  <si>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</si>
  <si>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</si>
  <si>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</si>
  <si>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</si>
  <si>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</si>
  <si>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</si>
  <si>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</si>
  <si>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</si>
  <si>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</si>
  <si>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</si>
  <si>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</si>
  <si>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</si>
  <si>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</si>
  <si>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</si>
  <si>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</si>
  <si>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</si>
  <si>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</si>
  <si>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</si>
  <si>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</si>
  <si>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</si>
  <si>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</si>
  <si>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</si>
  <si>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</si>
  <si>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</si>
  <si>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</si>
  <si>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</si>
  <si>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</si>
  <si>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</si>
  <si>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</si>
  <si>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</si>
  <si>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</si>
  <si>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</si>
  <si>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</si>
  <si>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</si>
  <si>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</si>
  <si>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</si>
  <si>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</si>
  <si>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</si>
  <si>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</si>
  <si>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</si>
  <si>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</si>
  <si>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</si>
  <si>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</si>
  <si>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</si>
  <si>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</si>
  <si>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</si>
  <si>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</si>
  <si>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</si>
  <si>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</si>
  <si>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</si>
  <si>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</si>
  <si>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</si>
  <si>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</si>
  <si>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</si>
  <si>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</si>
  <si>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</si>
  <si>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</si>
  <si>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</si>
  <si>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</si>
  <si>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</si>
  <si>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</si>
  <si>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</si>
  <si>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</si>
  <si>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</si>
  <si>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</si>
  <si>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</si>
  <si>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</si>
  <si>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</si>
  <si>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</si>
  <si>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</si>
  <si>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</si>
  <si>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</si>
  <si>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</si>
  <si>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</si>
  <si>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</si>
  <si>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</si>
  <si>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</si>
  <si>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</si>
  <si>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</si>
  <si>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</si>
  <si>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</si>
  <si>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</si>
  <si>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</si>
  <si>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</si>
  <si>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</si>
  <si>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</si>
  <si>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</si>
  <si>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</si>
  <si>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</si>
  <si>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</si>
  <si>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</si>
  <si>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</si>
  <si>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</si>
  <si>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</si>
  <si>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</si>
  <si>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</si>
  <si>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</si>
  <si>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</si>
  <si>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</si>
  <si>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</si>
  <si>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</si>
  <si>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</si>
  <si>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</si>
  <si>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</si>
  <si>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</si>
  <si>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</si>
  <si>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</si>
  <si>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</si>
  <si>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</si>
  <si>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</si>
  <si>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</si>
  <si>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</si>
  <si>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</si>
  <si>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</si>
  <si>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</si>
  <si>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</si>
  <si>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</si>
  <si>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</si>
  <si>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</si>
  <si>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</si>
  <si>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</si>
  <si>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</si>
  <si>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</si>
  <si>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</si>
  <si>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</si>
  <si>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</si>
  <si>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</si>
  <si>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</si>
  <si>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</si>
  <si>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</si>
  <si>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</si>
  <si>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</si>
  <si>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</si>
  <si>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</si>
  <si>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</si>
  <si>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</si>
  <si>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</si>
  <si>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</si>
  <si>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</si>
  <si>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</si>
  <si>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</si>
  <si>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</si>
  <si>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</si>
  <si>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</si>
  <si>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</si>
  <si>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</si>
  <si>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</si>
  <si>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</si>
  <si>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</si>
  <si>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</si>
  <si>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</si>
  <si>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</si>
  <si>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</si>
  <si>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</si>
  <si>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</si>
  <si>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</si>
  <si>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</si>
  <si>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</si>
  <si>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</si>
  <si>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</si>
  <si>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</si>
  <si>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</si>
  <si>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</si>
  <si>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</si>
  <si>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</si>
  <si>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</si>
  <si>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</si>
  <si>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</si>
  <si>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</si>
  <si>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</si>
  <si>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</si>
  <si>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</si>
  <si>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</si>
  <si>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</si>
  <si>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</si>
  <si>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</si>
  <si>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</si>
  <si>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</si>
  <si>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</si>
  <si>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</si>
  <si>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</si>
  <si>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</si>
  <si>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</si>
  <si>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</si>
  <si>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</si>
  <si>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</si>
  <si>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</si>
  <si>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</si>
  <si>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</si>
  <si>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</si>
  <si>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</si>
  <si>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</si>
  <si>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</si>
  <si>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</si>
  <si>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</si>
  <si>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</si>
  <si>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</si>
  <si>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</si>
  <si>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</si>
  <si>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</si>
  <si>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</si>
  <si>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</si>
  <si>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</si>
  <si>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</si>
  <si>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</si>
  <si>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</si>
  <si>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</si>
  <si>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</si>
  <si>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</si>
  <si>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</si>
  <si>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</si>
  <si>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</si>
  <si>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</si>
  <si>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</si>
  <si>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</si>
  <si>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</si>
  <si>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</si>
  <si>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</si>
  <si>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</si>
  <si>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</si>
  <si>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</si>
  <si>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</si>
  <si>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</si>
  <si>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</si>
  <si>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</si>
  <si>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</si>
  <si>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</si>
  <si>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</si>
  <si>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</si>
  <si>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</si>
  <si>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</si>
  <si>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</si>
  <si>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</si>
  <si>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</si>
  <si>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</si>
  <si>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</si>
  <si>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</si>
  <si>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</si>
  <si>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</si>
  <si>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</si>
  <si>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</si>
  <si>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</si>
  <si>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</si>
  <si>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</si>
  <si>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</si>
  <si>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</si>
  <si>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</si>
  <si>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</si>
  <si>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</si>
  <si>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</si>
  <si>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</si>
  <si>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</si>
  <si>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</si>
  <si>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</si>
  <si>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</si>
  <si>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</si>
  <si>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</si>
  <si>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</si>
  <si>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</si>
  <si>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</si>
  <si>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</si>
  <si>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</si>
  <si>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</si>
  <si>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</si>
  <si>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</si>
  <si>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</si>
  <si>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</si>
  <si>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</si>
  <si>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</si>
  <si>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</si>
  <si>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</si>
  <si>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</si>
  <si>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</si>
  <si>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</si>
  <si>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</si>
  <si>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</si>
  <si>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</si>
  <si>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</si>
  <si>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</si>
  <si>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</si>
  <si>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</si>
  <si>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</si>
  <si>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</si>
  <si>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</si>
  <si>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</si>
  <si>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</si>
  <si>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</si>
  <si>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</si>
  <si>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</si>
  <si>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</si>
  <si>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</si>
  <si>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</si>
  <si>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</si>
  <si>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</si>
  <si>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</si>
  <si>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</si>
  <si>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</si>
  <si>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</si>
  <si>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</si>
  <si>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</si>
  <si>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</si>
  <si>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</si>
  <si>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</si>
  <si>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</si>
  <si>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</si>
  <si>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</si>
  <si>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</si>
  <si>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</si>
  <si>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</si>
  <si>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</si>
  <si>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</si>
  <si>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</si>
  <si>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</si>
  <si>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</si>
  <si>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</si>
  <si>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</si>
  <si>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</si>
  <si>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</si>
  <si>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</si>
  <si>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</si>
  <si>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</si>
  <si>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</si>
  <si>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</si>
  <si>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</si>
  <si>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</si>
  <si>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</si>
  <si>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</si>
  <si>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</si>
  <si>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</si>
  <si>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</si>
  <si>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</si>
  <si>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</si>
  <si>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</si>
  <si>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</si>
  <si>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</si>
  <si>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</si>
  <si>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</si>
  <si>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</si>
  <si>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</si>
  <si>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</si>
  <si>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</si>
  <si>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</si>
  <si>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</si>
  <si>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</si>
  <si>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</si>
  <si>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</si>
  <si>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</si>
  <si>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</si>
  <si>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</si>
  <si>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</si>
  <si>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</si>
  <si>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</si>
  <si>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</si>
  <si>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</si>
  <si>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</si>
  <si>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</si>
  <si>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</si>
  <si>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</si>
  <si>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</si>
  <si>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</si>
  <si>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</si>
  <si>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</si>
  <si>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</si>
  <si>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</si>
  <si>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</si>
  <si>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</si>
  <si>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</si>
  <si>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</si>
  <si>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</si>
  <si>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</si>
  <si>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</si>
  <si>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</si>
  <si>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</si>
  <si>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</si>
  <si>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</si>
  <si>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</si>
  <si>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</si>
  <si>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</si>
  <si>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</si>
  <si>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</si>
  <si>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</si>
  <si>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</si>
  <si>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</si>
  <si>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</si>
  <si>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</si>
  <si>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</si>
  <si>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</si>
  <si>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</si>
  <si>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</si>
  <si>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</si>
  <si>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</si>
  <si>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</si>
  <si>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</si>
  <si>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</si>
  <si>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</si>
  <si>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</si>
  <si>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</si>
  <si>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</si>
  <si>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</si>
  <si>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</si>
  <si>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</si>
  <si>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</si>
  <si>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</si>
  <si>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</si>
  <si>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</si>
  <si>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</si>
  <si>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</si>
  <si>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</si>
  <si>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</si>
  <si>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</si>
  <si>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</si>
  <si>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</si>
  <si>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</si>
  <si>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</si>
  <si>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</si>
  <si>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</si>
  <si>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</si>
  <si>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</si>
  <si>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</si>
  <si>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</si>
  <si>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</si>
  <si>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</si>
  <si>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</si>
  <si>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</si>
  <si>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</si>
  <si>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</si>
  <si>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</si>
  <si>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</si>
  <si>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</si>
  <si>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</si>
  <si>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</si>
  <si>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</si>
  <si>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</si>
  <si>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</si>
  <si>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</si>
  <si>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</si>
  <si>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</si>
  <si>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</si>
  <si>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</si>
  <si>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</si>
  <si>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</si>
  <si>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</si>
  <si>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</si>
  <si>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</si>
  <si>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</si>
  <si>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</si>
  <si>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</si>
  <si>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</si>
  <si>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</si>
  <si>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</si>
  <si>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</si>
  <si>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</si>
  <si>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</si>
  <si>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</si>
  <si>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</si>
  <si>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</si>
  <si>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</si>
  <si>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</si>
  <si>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</si>
  <si>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</si>
  <si>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</si>
  <si>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</si>
  <si>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</si>
  <si>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</si>
  <si>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</si>
  <si>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</si>
  <si>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</si>
  <si>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</si>
  <si>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</si>
  <si>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</si>
  <si>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</si>
  <si>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</si>
  <si>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</si>
  <si>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</si>
  <si>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</si>
  <si>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</si>
  <si>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</si>
  <si>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</si>
  <si>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</si>
  <si>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</si>
  <si>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</si>
  <si>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</si>
  <si>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</si>
  <si>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</si>
  <si>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</si>
  <si>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</si>
  <si>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</si>
  <si>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</si>
  <si>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</si>
  <si>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</si>
  <si>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</si>
  <si>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</si>
  <si>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</si>
  <si>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</si>
  <si>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</si>
  <si>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</si>
  <si>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</si>
  <si>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</si>
  <si>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</si>
  <si>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</si>
  <si>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</si>
  <si>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</si>
  <si>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</si>
  <si>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</si>
  <si>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</si>
  <si>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</si>
  <si>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</si>
  <si>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</si>
  <si>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</si>
  <si>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</si>
  <si>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</si>
  <si>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</si>
  <si>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</si>
  <si>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</si>
  <si>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</si>
  <si>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</si>
  <si>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</si>
  <si>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</si>
  <si>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</si>
  <si>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</si>
  <si>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</si>
  <si>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</si>
  <si>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</si>
  <si>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</si>
  <si>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</si>
  <si>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</si>
  <si>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</si>
  <si>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</si>
  <si>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</si>
  <si>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</si>
  <si>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</si>
  <si>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</si>
  <si>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</si>
  <si>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</si>
  <si>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</si>
  <si>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</si>
  <si>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</si>
  <si>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</si>
  <si>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</si>
  <si>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</si>
  <si>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</si>
  <si>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</si>
  <si>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</si>
  <si>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</si>
  <si>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</si>
  <si>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</si>
  <si>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</si>
  <si>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</si>
  <si>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</si>
  <si>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</si>
  <si>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</si>
  <si>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</si>
  <si>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</si>
  <si>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</si>
  <si>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</si>
  <si>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</si>
  <si>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</si>
  <si>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</si>
  <si>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</si>
  <si>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</si>
  <si>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</si>
  <si>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</si>
  <si>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</si>
  <si>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</si>
  <si>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</si>
  <si>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</si>
  <si>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</si>
  <si>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</si>
  <si>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</si>
  <si>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</si>
  <si>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</si>
  <si>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</si>
  <si>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</si>
  <si>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</si>
  <si>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</si>
  <si>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</si>
  <si>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</si>
  <si>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</si>
  <si>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</si>
  <si>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</si>
  <si>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</si>
  <si>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</si>
  <si>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</si>
  <si>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</si>
  <si>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</si>
  <si>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</si>
  <si>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</si>
  <si>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</si>
  <si>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</si>
  <si>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</si>
  <si>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</si>
  <si>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</si>
  <si>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</si>
  <si>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</si>
  <si>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</si>
  <si>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</si>
  <si>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</si>
  <si>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</si>
  <si>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</si>
  <si>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</si>
  <si>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</si>
  <si>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</si>
  <si>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</si>
  <si>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</si>
  <si>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</si>
  <si>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</si>
  <si>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</si>
  <si>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</si>
  <si>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</si>
  <si>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</si>
  <si>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</si>
  <si>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</si>
  <si>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</si>
  <si>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</si>
  <si>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</si>
  <si>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</si>
  <si>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</si>
  <si>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</si>
  <si>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</si>
  <si>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</si>
  <si>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</si>
  <si>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</si>
  <si>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</si>
  <si>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</si>
  <si>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</si>
  <si>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</si>
  <si>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</si>
  <si>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</si>
  <si>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</si>
  <si>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</si>
  <si>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</si>
  <si>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</si>
  <si>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</si>
  <si>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</si>
  <si>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</si>
  <si>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</si>
  <si>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</si>
  <si>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</si>
  <si>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</si>
  <si>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</si>
  <si>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</si>
  <si>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</si>
  <si>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</si>
  <si>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</si>
  <si>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</si>
  <si>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</si>
  <si>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</si>
  <si>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</si>
  <si>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</si>
  <si>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</si>
  <si>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</si>
  <si>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</si>
  <si>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</si>
  <si>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</si>
  <si>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</si>
  <si>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</si>
  <si>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</si>
  <si>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</si>
  <si>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</si>
  <si>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</si>
  <si>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</si>
  <si>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</si>
  <si>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</si>
  <si>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</si>
  <si>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</si>
  <si>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</si>
  <si>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</si>
  <si>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</si>
  <si>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</si>
  <si>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</si>
  <si>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</si>
  <si>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</si>
  <si>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</si>
  <si>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</si>
  <si>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</si>
  <si>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</si>
  <si>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</si>
  <si>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</si>
  <si>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</si>
  <si>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</si>
  <si>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</si>
  <si>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</si>
  <si>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</si>
  <si>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</si>
  <si>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</si>
  <si>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</si>
  <si>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</si>
  <si>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</si>
  <si>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</si>
  <si>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</si>
  <si>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</si>
  <si>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</si>
  <si>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</si>
  <si>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</si>
  <si>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</si>
  <si>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</si>
  <si>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</si>
  <si>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</si>
  <si>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</si>
  <si>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</si>
  <si>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</si>
  <si>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</si>
  <si>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</si>
  <si>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</si>
  <si>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</si>
  <si>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</si>
  <si>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</si>
  <si>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</si>
  <si>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</si>
  <si>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</si>
  <si>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</si>
  <si>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</si>
  <si>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</si>
  <si>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</si>
  <si>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</si>
  <si>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</si>
  <si>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</si>
  <si>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</si>
  <si>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</si>
  <si>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</si>
  <si>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</si>
  <si>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</si>
  <si>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</si>
  <si>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</si>
  <si>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</si>
  <si>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</si>
  <si>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</si>
  <si>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</si>
  <si>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</si>
  <si>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</si>
  <si>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</si>
  <si>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</si>
  <si>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</si>
  <si>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</si>
  <si>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</si>
  <si>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</si>
  <si>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</si>
  <si>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</si>
  <si>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</si>
  <si>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</si>
  <si>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</si>
  <si>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</si>
  <si>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</si>
  <si>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</si>
  <si>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</si>
  <si>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</si>
  <si>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</si>
  <si>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</si>
  <si>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</si>
  <si>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</si>
  <si>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</si>
  <si>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</si>
  <si>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</si>
  <si>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</si>
  <si>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</si>
  <si>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</si>
  <si>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</si>
  <si>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</si>
  <si>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</si>
  <si>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</si>
  <si>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</si>
  <si>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</si>
  <si>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</si>
  <si>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</si>
  <si>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</si>
  <si>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</si>
  <si>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</si>
  <si>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</si>
  <si>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</si>
  <si>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</si>
  <si>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</si>
  <si>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</si>
  <si>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</si>
  <si>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</si>
  <si>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</si>
  <si>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</si>
  <si>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</si>
  <si>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</si>
  <si>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</si>
  <si>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</si>
  <si>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</si>
  <si>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</si>
  <si>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</si>
  <si>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</si>
  <si>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</si>
  <si>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</si>
  <si>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</si>
  <si>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</si>
  <si>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</si>
  <si>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</si>
  <si>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</si>
  <si>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</si>
  <si>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</si>
  <si>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</si>
  <si>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</si>
  <si>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</si>
  <si>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</si>
  <si>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</si>
  <si>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</si>
  <si>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</si>
  <si>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</si>
  <si>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</si>
  <si>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</si>
  <si>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</si>
  <si>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</si>
  <si>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</si>
  <si>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</si>
  <si>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</si>
  <si>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</si>
  <si>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</si>
  <si>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</si>
  <si>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</si>
  <si>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</si>
  <si>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</si>
  <si>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</si>
  <si>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</si>
  <si>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</si>
  <si>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</si>
  <si>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</si>
  <si>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</si>
  <si>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</si>
  <si>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</si>
  <si>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</si>
  <si>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</si>
  <si>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</si>
  <si>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</si>
  <si>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</si>
  <si>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</si>
  <si>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</si>
  <si>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</si>
  <si>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</si>
  <si>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</si>
  <si>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</si>
  <si>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</si>
  <si>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</si>
  <si>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</si>
  <si>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</si>
  <si>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</si>
  <si>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</si>
  <si>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</si>
  <si>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</si>
  <si>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</si>
  <si>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</si>
  <si>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</si>
  <si>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</si>
  <si>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</si>
  <si>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</si>
  <si>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</si>
  <si>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</si>
  <si>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</si>
  <si>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</si>
  <si>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</si>
  <si>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</si>
  <si>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</si>
  <si>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</si>
  <si>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</si>
  <si>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</si>
  <si>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</si>
  <si>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</si>
  <si>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</si>
  <si>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</si>
  <si>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</si>
  <si>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</si>
  <si>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</si>
  <si>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</si>
  <si>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</si>
  <si>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</si>
  <si>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</si>
  <si>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</si>
  <si>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</si>
  <si>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</si>
  <si>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</si>
  <si>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</si>
  <si>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</si>
  <si>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</si>
  <si>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</si>
  <si>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</si>
  <si>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</si>
  <si>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</si>
  <si>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</si>
  <si>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</si>
  <si>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</si>
  <si>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</si>
  <si>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</si>
  <si>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</si>
  <si>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</si>
  <si>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</si>
  <si>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</si>
  <si>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</si>
  <si>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</si>
  <si>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</si>
  <si>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</si>
  <si>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</si>
  <si>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</si>
  <si>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</si>
  <si>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</si>
  <si>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</si>
  <si>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</si>
  <si>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</si>
  <si>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</si>
  <si>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</si>
  <si>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</si>
  <si>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</si>
  <si>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</si>
  <si>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</si>
  <si>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</si>
  <si>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</si>
  <si>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</si>
  <si>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</si>
  <si>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</si>
  <si>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</si>
  <si>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</si>
  <si>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</si>
  <si>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</si>
  <si>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</si>
  <si>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</si>
  <si>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</si>
  <si>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</si>
  <si>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</si>
  <si>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</si>
  <si>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</si>
  <si>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</si>
  <si>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</si>
  <si>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</si>
  <si>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</si>
  <si>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</si>
  <si>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</si>
  <si>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</si>
  <si>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</si>
  <si>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</si>
  <si>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</si>
  <si>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</si>
  <si>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</si>
  <si>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</si>
  <si>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</si>
  <si>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</si>
  <si>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</si>
  <si>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</si>
  <si>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</si>
  <si>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</si>
  <si>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</si>
  <si>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</si>
  <si>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</si>
  <si>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</si>
  <si>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</si>
  <si>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</si>
  <si>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</si>
  <si>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</si>
  <si>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</si>
  <si>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</si>
  <si>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</si>
  <si>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</si>
  <si>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</si>
  <si>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</si>
  <si>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</si>
  <si>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</si>
  <si>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</si>
  <si>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</si>
  <si>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</si>
  <si>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</si>
  <si>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</si>
  <si>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</si>
  <si>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</si>
  <si>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</si>
  <si>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</si>
  <si>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</si>
  <si>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</si>
  <si>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</si>
  <si>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</si>
  <si>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</si>
  <si>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</si>
  <si>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</si>
  <si>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</si>
  <si>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</si>
  <si>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</si>
  <si>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</si>
  <si>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</si>
  <si>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</si>
  <si>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</si>
  <si>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</si>
  <si>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</si>
  <si>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</si>
  <si>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</si>
  <si>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</si>
  <si>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</si>
  <si>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</si>
  <si>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</si>
  <si>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</si>
  <si>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</si>
  <si>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</si>
  <si>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</si>
  <si>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</si>
  <si>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</si>
  <si>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</si>
  <si>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</si>
  <si>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</si>
  <si>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</si>
  <si>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</si>
  <si>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</si>
  <si>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</si>
  <si>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</si>
  <si>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</si>
  <si>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</si>
  <si>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</si>
  <si>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</si>
  <si>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</si>
  <si>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</si>
  <si>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</si>
  <si>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</si>
  <si>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</si>
  <si>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</si>
  <si>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</si>
  <si>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</si>
  <si>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</si>
  <si>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</si>
  <si>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</si>
  <si>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</si>
  <si>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</si>
  <si>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</si>
  <si>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</si>
  <si>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</si>
  <si>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</si>
  <si>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</si>
  <si>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</si>
  <si>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</si>
  <si>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</si>
  <si>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</si>
  <si>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</si>
  <si>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</si>
  <si>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</si>
  <si>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</si>
  <si>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</si>
  <si>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</si>
  <si>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</si>
  <si>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</si>
  <si>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</si>
  <si>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</si>
  <si>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</si>
  <si>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</si>
  <si>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</si>
  <si>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</si>
  <si>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</si>
  <si>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</si>
  <si>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</si>
  <si>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</si>
  <si>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</si>
  <si>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</si>
  <si>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</si>
  <si>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</si>
  <si>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</si>
  <si>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</si>
  <si>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</si>
  <si>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</si>
  <si>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</si>
  <si>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</si>
  <si>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</si>
  <si>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</si>
  <si>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</si>
  <si>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</si>
  <si>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</si>
  <si>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</si>
  <si>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</si>
  <si>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</si>
  <si>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</si>
  <si>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</si>
  <si>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</si>
  <si>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</si>
  <si>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</si>
  <si>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</si>
  <si>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</si>
  <si>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</si>
  <si>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</si>
  <si>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</si>
  <si>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</si>
  <si>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</si>
  <si>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</si>
  <si>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</si>
  <si>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</si>
  <si>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</si>
  <si>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</si>
  <si>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</si>
  <si>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</si>
  <si>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</si>
  <si>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</si>
  <si>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</si>
  <si>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</si>
  <si>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</si>
  <si>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</si>
  <si>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</si>
  <si>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</si>
  <si>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</si>
  <si>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</si>
  <si>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</si>
  <si>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</si>
  <si>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</si>
  <si>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</si>
  <si>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</si>
  <si>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</si>
  <si>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</si>
  <si>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</si>
  <si>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</si>
  <si>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</si>
  <si>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</si>
  <si>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</si>
  <si>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</si>
  <si>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</si>
  <si>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</si>
  <si>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</si>
  <si>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</si>
  <si>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</si>
  <si>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</si>
  <si>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</si>
  <si>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</si>
  <si>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</si>
  <si>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</si>
  <si>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</si>
  <si>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</si>
  <si>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</si>
  <si>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</si>
  <si>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</si>
  <si>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</si>
  <si>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</si>
  <si>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</si>
  <si>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</si>
  <si>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</si>
  <si>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</si>
  <si>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</si>
  <si>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</si>
  <si>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</si>
  <si>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</si>
  <si>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</si>
  <si>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</si>
  <si>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</si>
  <si>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</si>
  <si>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</si>
  <si>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</si>
  <si>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</si>
  <si>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</si>
  <si>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</si>
  <si>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</si>
  <si>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</si>
  <si>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</si>
  <si>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</si>
  <si>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</si>
  <si>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</si>
  <si>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</si>
  <si>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</si>
  <si>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</si>
  <si>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</si>
  <si>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</si>
  <si>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</si>
  <si>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</si>
  <si>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</si>
  <si>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</si>
  <si>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</si>
  <si>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</si>
  <si>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</si>
  <si>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</si>
  <si>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</si>
  <si>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</si>
  <si>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</si>
  <si>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</si>
  <si>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</si>
  <si>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</si>
  <si>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</si>
  <si>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</si>
  <si>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</si>
  <si>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</si>
  <si>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</si>
  <si>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</si>
  <si>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</si>
  <si>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</si>
  <si>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</si>
  <si>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</si>
  <si>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</si>
  <si>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</si>
  <si>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</si>
  <si>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</si>
  <si>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</si>
  <si>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</si>
  <si>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</si>
  <si>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</si>
  <si>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</si>
  <si>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</si>
  <si>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</si>
  <si>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</si>
  <si>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</si>
  <si>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</si>
  <si>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</si>
  <si>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</si>
  <si>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</si>
  <si>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</si>
  <si>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</si>
  <si>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</si>
  <si>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</si>
  <si>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</si>
  <si>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</si>
  <si>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</si>
  <si>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</si>
  <si>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</si>
  <si>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</si>
  <si>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</si>
  <si>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</si>
  <si>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</si>
  <si>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</si>
  <si>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</si>
  <si>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</si>
  <si>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</si>
  <si>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</si>
  <si>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</si>
  <si>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</si>
  <si>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</si>
  <si>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</si>
  <si>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</si>
  <si>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</si>
  <si>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</si>
  <si>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</si>
  <si>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</si>
  <si>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</si>
  <si>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</si>
  <si>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</si>
  <si>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</si>
  <si>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</si>
  <si>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</si>
  <si>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</si>
  <si>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</si>
  <si>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</si>
  <si>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</si>
  <si>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</si>
  <si>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</si>
  <si>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</si>
  <si>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</si>
  <si>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</si>
  <si>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</si>
  <si>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</si>
  <si>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</si>
  <si>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</si>
  <si>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</si>
  <si>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</si>
  <si>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</si>
  <si>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</si>
  <si>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</si>
  <si>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</si>
  <si>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</si>
  <si>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</si>
  <si>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</si>
  <si>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</si>
  <si>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</si>
  <si>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</si>
  <si>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</si>
  <si>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</si>
  <si>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</si>
  <si>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</si>
  <si>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</si>
  <si>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</si>
  <si>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</si>
  <si>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</si>
  <si>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</si>
  <si>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</si>
  <si>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</si>
  <si>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</si>
  <si>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</si>
  <si>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</si>
  <si>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</si>
  <si>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</si>
  <si>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</si>
  <si>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</si>
  <si>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</si>
  <si>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</si>
  <si>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</si>
  <si>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</si>
  <si>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</si>
  <si>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</si>
  <si>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</si>
  <si>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</si>
  <si>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</si>
  <si>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</si>
  <si>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</si>
  <si>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</si>
  <si>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</si>
  <si>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</si>
  <si>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</si>
  <si>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</si>
  <si>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</si>
  <si>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</si>
  <si>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</si>
  <si>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</si>
  <si>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</si>
  <si>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</si>
  <si>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</si>
  <si>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</si>
  <si>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</si>
  <si>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</si>
  <si>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</si>
  <si>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</si>
  <si>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</si>
  <si>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</si>
  <si>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</si>
  <si>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</si>
  <si>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</si>
  <si>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</si>
  <si>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</si>
  <si>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</si>
  <si>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</si>
  <si>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</si>
  <si>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</si>
  <si>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</si>
  <si>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</si>
  <si>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</si>
  <si>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</si>
  <si>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</si>
  <si>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</si>
  <si>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</si>
  <si>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</si>
  <si>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</si>
  <si>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</si>
  <si>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</si>
  <si>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</si>
  <si>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</si>
  <si>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</si>
  <si>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</si>
  <si>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</si>
  <si>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</si>
  <si>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</si>
  <si>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</si>
  <si>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</si>
  <si>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</si>
  <si>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</si>
  <si>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</si>
  <si>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</si>
  <si>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</si>
  <si>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</si>
  <si>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</si>
  <si>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</si>
  <si>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</si>
  <si>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</si>
  <si>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</si>
  <si>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</si>
  <si>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</si>
  <si>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</si>
  <si>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</si>
  <si>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</si>
  <si>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</si>
  <si>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</si>
  <si>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</si>
  <si>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</si>
  <si>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</si>
  <si>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</si>
  <si>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</si>
  <si>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</si>
  <si>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</si>
  <si>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</si>
  <si>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</si>
  <si>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</si>
  <si>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</si>
  <si>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</si>
  <si>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</si>
  <si>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</si>
  <si>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</si>
  <si>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</si>
  <si>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</si>
  <si>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</si>
  <si>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</si>
  <si>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</si>
  <si>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</si>
  <si>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</si>
  <si>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</si>
  <si>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</si>
  <si>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</si>
  <si>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</si>
  <si>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</si>
  <si>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</si>
  <si>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</si>
  <si>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</si>
  <si>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</si>
  <si>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</si>
  <si>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</si>
  <si>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</si>
  <si>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</si>
  <si>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</si>
  <si>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</si>
  <si>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</si>
  <si>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</si>
  <si>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</si>
  <si>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</si>
  <si>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</si>
  <si>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</si>
  <si>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</si>
  <si>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</si>
  <si>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</si>
  <si>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</si>
  <si>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</si>
  <si>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</si>
  <si>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</si>
  <si>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</si>
  <si>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</si>
  <si>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</si>
  <si>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</si>
  <si>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</si>
  <si>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</si>
  <si>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</si>
  <si>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</si>
  <si>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</si>
  <si>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</si>
  <si>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</si>
  <si>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</si>
  <si>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</si>
  <si>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</si>
  <si>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</si>
  <si>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</si>
  <si>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</si>
  <si>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</si>
  <si>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</si>
  <si>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</si>
  <si>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</si>
  <si>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</si>
  <si>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</si>
  <si>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</si>
  <si>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</si>
  <si>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</si>
  <si>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</si>
  <si>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</si>
  <si>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</si>
  <si>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</si>
  <si>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</si>
  <si>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</si>
  <si>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</si>
  <si>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</si>
  <si>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</si>
  <si>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</si>
  <si>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</si>
  <si>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</si>
  <si>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</si>
  <si>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</si>
  <si>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</si>
  <si>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</si>
  <si>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</si>
  <si>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</si>
  <si>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</si>
  <si>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</si>
  <si>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</si>
  <si>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</si>
  <si>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</si>
  <si>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</si>
  <si>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</si>
  <si>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</si>
  <si>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</si>
  <si>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</si>
  <si>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</si>
  <si>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</si>
  <si>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</si>
  <si>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</si>
  <si>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</si>
  <si>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</si>
  <si>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</si>
  <si>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</si>
  <si>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</si>
  <si>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</si>
  <si>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</si>
  <si>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</si>
  <si>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</si>
  <si>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</si>
  <si>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</si>
  <si>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</si>
  <si>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</si>
  <si>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</si>
  <si>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</si>
  <si>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</si>
  <si>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</si>
  <si>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</si>
  <si>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</si>
  <si>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</si>
  <si>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</si>
  <si>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</si>
  <si>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</si>
  <si>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</si>
  <si>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</si>
  <si>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</si>
  <si>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</si>
  <si>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</si>
  <si>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</si>
  <si>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</si>
  <si>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</si>
  <si>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</si>
  <si>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</si>
  <si>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</si>
  <si>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</si>
  <si>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</si>
  <si>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</si>
  <si>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</si>
  <si>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</si>
  <si>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</si>
  <si>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</si>
  <si>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</si>
  <si>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</si>
  <si>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</si>
  <si>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</si>
  <si>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</si>
  <si>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</si>
  <si>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</si>
  <si>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</si>
  <si>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</si>
  <si>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</si>
  <si>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</si>
  <si>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</si>
  <si>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</si>
  <si>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</si>
  <si>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</si>
  <si>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</si>
  <si>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</si>
  <si>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</si>
  <si>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</si>
  <si>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</si>
  <si>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</si>
  <si>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</si>
  <si>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</si>
  <si>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</si>
  <si>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</si>
  <si>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</si>
  <si>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</si>
  <si>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</si>
  <si>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</si>
  <si>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</si>
  <si>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</si>
  <si>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</si>
  <si>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</si>
  <si>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</si>
  <si>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</si>
  <si>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</si>
  <si>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</si>
  <si>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</si>
  <si>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</si>
  <si>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</si>
  <si>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</si>
  <si>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</si>
  <si>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</si>
  <si>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</si>
  <si>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</si>
  <si>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</si>
  <si>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</si>
  <si>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</si>
  <si>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</si>
  <si>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</si>
  <si>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</si>
  <si>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</si>
  <si>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</si>
  <si>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</si>
  <si>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</si>
  <si>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</si>
  <si>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</si>
  <si>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</si>
  <si>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</si>
  <si>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</si>
  <si>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</si>
  <si>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</si>
  <si>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</si>
  <si>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</si>
  <si>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</si>
  <si>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</si>
  <si>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</si>
  <si>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</si>
  <si>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</si>
  <si>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</si>
  <si>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</si>
  <si>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</si>
  <si>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</si>
  <si>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</si>
  <si>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</si>
  <si>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</si>
  <si>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</si>
  <si>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</si>
  <si>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</si>
  <si>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</si>
  <si>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</si>
  <si>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</si>
  <si>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</si>
  <si>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</si>
  <si>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</si>
  <si>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</si>
  <si>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</si>
  <si>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</si>
  <si>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</si>
  <si>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</si>
  <si>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</si>
  <si>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</si>
  <si>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</si>
  <si>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</si>
  <si>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</si>
  <si>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</si>
  <si>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</si>
  <si>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</si>
  <si>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</si>
  <si>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</si>
  <si>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</si>
  <si>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</si>
  <si>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</si>
  <si>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</si>
  <si>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</si>
  <si>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</si>
  <si>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</si>
  <si>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</si>
  <si>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</si>
  <si>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</si>
  <si>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</si>
  <si>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</si>
  <si>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</si>
  <si>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</si>
  <si>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</si>
  <si>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</si>
  <si>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</si>
  <si>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</si>
  <si>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</si>
  <si>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</si>
  <si>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</si>
  <si>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</si>
  <si>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</si>
  <si>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</si>
  <si>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</si>
  <si>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</si>
  <si>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</si>
  <si>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</si>
  <si>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</si>
  <si>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</si>
  <si>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</si>
  <si>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</si>
  <si>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</si>
  <si>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</si>
  <si>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</si>
  <si>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</si>
  <si>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</si>
  <si>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</si>
  <si>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</si>
  <si>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</si>
  <si>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</si>
  <si>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</si>
  <si>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</si>
  <si>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</si>
  <si>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</si>
  <si>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</si>
  <si>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</si>
  <si>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</si>
  <si>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</si>
  <si>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</si>
  <si>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</si>
  <si>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</si>
  <si>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</si>
  <si>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</si>
  <si>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</si>
  <si>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</si>
  <si>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</si>
  <si>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</si>
  <si>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</si>
  <si>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</si>
  <si>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</si>
  <si>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</si>
  <si>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</si>
  <si>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</si>
  <si>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</si>
  <si>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</si>
  <si>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</si>
  <si>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</si>
  <si>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</si>
  <si>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</si>
  <si>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</si>
  <si>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</si>
  <si>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</si>
  <si>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</si>
  <si>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</si>
  <si>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</si>
  <si>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</si>
  <si>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</si>
  <si>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</si>
  <si>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</si>
  <si>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</si>
  <si>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</si>
  <si>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</si>
  <si>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</si>
  <si>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</si>
  <si>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</si>
  <si>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</si>
  <si>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</si>
  <si>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</si>
  <si>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</si>
  <si>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</si>
  <si>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</si>
  <si>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</si>
  <si>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</si>
  <si>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</si>
  <si>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</si>
  <si>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</si>
  <si>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</si>
  <si>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</si>
  <si>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</si>
  <si>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</si>
  <si>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</si>
  <si>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</si>
  <si>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</si>
  <si>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</si>
  <si>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</si>
  <si>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</si>
  <si>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</si>
  <si>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</si>
  <si>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</si>
  <si>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</si>
  <si>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</si>
  <si>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</si>
  <si>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</si>
  <si>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</si>
  <si>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</si>
  <si>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</si>
  <si>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</si>
  <si>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</si>
  <si>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</si>
  <si>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</si>
  <si>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</si>
  <si>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</si>
  <si>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</si>
  <si>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</si>
  <si>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</si>
  <si>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</si>
  <si>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</si>
  <si>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</si>
  <si>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</si>
  <si>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</si>
  <si>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</si>
  <si>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</si>
  <si>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</si>
  <si>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</si>
  <si>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</si>
  <si>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</si>
  <si>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</si>
  <si>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</si>
  <si>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</si>
  <si>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</si>
  <si>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</si>
  <si>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</si>
  <si>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</si>
  <si>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</si>
  <si>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</si>
  <si>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</si>
  <si>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</si>
  <si>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</si>
  <si>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</si>
  <si>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</si>
  <si>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</si>
  <si>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</si>
  <si>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</si>
  <si>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</si>
  <si>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</si>
  <si>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</si>
  <si>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</si>
  <si>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</si>
  <si>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</si>
  <si>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</si>
  <si>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</si>
  <si>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</si>
  <si>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</si>
  <si>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</si>
  <si>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</si>
  <si>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</si>
  <si>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</si>
  <si>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</si>
  <si>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</si>
  <si>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</si>
  <si>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</si>
  <si>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</si>
  <si>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</si>
  <si>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</si>
  <si>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</si>
  <si>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</si>
  <si>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</si>
  <si>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</si>
  <si>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</si>
  <si>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</si>
  <si>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</si>
  <si>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</si>
  <si>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</si>
  <si>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</si>
  <si>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</si>
  <si>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</si>
  <si>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</si>
  <si>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</si>
  <si>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</si>
  <si>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</si>
  <si>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</si>
  <si>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</si>
  <si>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</si>
  <si>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</si>
  <si>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</si>
  <si>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</si>
  <si>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</si>
  <si>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</si>
  <si>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</si>
  <si>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</si>
  <si>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</si>
  <si>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</si>
  <si>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</si>
  <si>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</si>
  <si>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</si>
  <si>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</si>
  <si>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</si>
  <si>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</si>
  <si>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</si>
  <si>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</si>
  <si>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</si>
  <si>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</si>
  <si>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</si>
  <si>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</si>
  <si>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</si>
  <si>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</si>
  <si>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</si>
  <si>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</si>
  <si>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</si>
  <si>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</si>
  <si>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</si>
  <si>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</si>
  <si>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</si>
  <si>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</si>
  <si>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</si>
  <si>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</si>
  <si>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</si>
  <si>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</si>
  <si>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</si>
  <si>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</si>
  <si>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</si>
  <si>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</si>
  <si>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</si>
  <si>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</si>
  <si>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</si>
  <si>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</si>
  <si>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</si>
  <si>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</si>
  <si>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</si>
  <si>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</si>
  <si>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</si>
  <si>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</si>
  <si>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</si>
  <si>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</si>
  <si>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</si>
  <si>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</si>
  <si>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</si>
  <si>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</si>
  <si>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</si>
  <si>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</si>
  <si>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</si>
  <si>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</si>
  <si>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</si>
  <si>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</si>
  <si>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</si>
  <si>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</si>
  <si>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</si>
  <si>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</si>
  <si>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</si>
  <si>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</si>
  <si>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</si>
  <si>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</si>
  <si>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</si>
  <si>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</si>
  <si>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</si>
  <si>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</si>
  <si>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</si>
  <si>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</si>
  <si>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</si>
  <si>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</si>
  <si>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</si>
  <si>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</si>
  <si>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</si>
  <si>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</si>
  <si>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</si>
  <si>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</si>
  <si>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</si>
  <si>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</si>
  <si>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</si>
  <si>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</si>
  <si>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</si>
  <si>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</si>
  <si>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</si>
  <si>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</si>
  <si>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</si>
  <si>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</si>
  <si>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</si>
  <si>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</si>
  <si>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</si>
  <si>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</si>
  <si>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</si>
  <si>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</si>
  <si>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</si>
  <si>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</si>
  <si>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</si>
  <si>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</si>
  <si>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</si>
  <si>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</si>
  <si>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</si>
  <si>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</si>
  <si>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</si>
  <si>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</si>
  <si>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</si>
  <si>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</si>
  <si>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</si>
  <si>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</si>
  <si>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</si>
  <si>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</si>
  <si>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</si>
  <si>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</si>
  <si>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</si>
  <si>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</si>
  <si>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</si>
  <si>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</si>
  <si>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</si>
  <si>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</si>
  <si>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</si>
  <si>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</si>
  <si>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</si>
  <si>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</si>
  <si>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</si>
  <si>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</si>
  <si>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</si>
  <si>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</si>
  <si>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</si>
  <si>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</si>
  <si>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</si>
  <si>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</si>
  <si>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</si>
  <si>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</si>
  <si>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</si>
  <si>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</si>
  <si>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</si>
  <si>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</si>
  <si>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</si>
  <si>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</si>
  <si>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</si>
  <si>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</si>
  <si>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</si>
  <si>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</si>
  <si>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</si>
  <si>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</si>
  <si>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</si>
  <si>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</si>
  <si>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</si>
  <si>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</si>
  <si>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</si>
  <si>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</si>
  <si>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</si>
  <si>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</si>
  <si>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</si>
  <si>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</si>
  <si>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</si>
  <si>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</si>
  <si>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</si>
  <si>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</si>
  <si>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</si>
  <si>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</si>
  <si>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</si>
  <si>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</si>
  <si>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</si>
  <si>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</si>
  <si>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</si>
  <si>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</si>
  <si>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</si>
  <si>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</si>
  <si>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</si>
  <si>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</si>
  <si>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</si>
  <si>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</si>
  <si>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</si>
  <si>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</si>
  <si>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</si>
  <si>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</si>
  <si>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</si>
  <si>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</si>
  <si>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</si>
  <si>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</si>
  <si>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</si>
  <si>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</si>
  <si>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</si>
  <si>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</si>
  <si>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</si>
  <si>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</si>
  <si>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</si>
  <si>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</si>
  <si>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</si>
  <si>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</si>
  <si>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</si>
  <si>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</si>
  <si>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</si>
  <si>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</si>
  <si>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</si>
  <si>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</si>
  <si>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</si>
  <si>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</si>
  <si>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</si>
  <si>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</si>
  <si>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</si>
  <si>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</si>
  <si>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</si>
  <si>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</si>
  <si>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</si>
  <si>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</si>
  <si>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</si>
  <si>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</si>
  <si>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</si>
  <si>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</si>
  <si>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</si>
  <si>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</si>
  <si>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</si>
  <si>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</si>
  <si>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</si>
  <si>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</si>
  <si>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</si>
  <si>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</si>
  <si>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</si>
  <si>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</si>
  <si>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</si>
  <si>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</si>
  <si>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</si>
  <si>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</si>
  <si>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</si>
  <si>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</si>
  <si>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</si>
  <si>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</si>
  <si>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</si>
  <si>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</si>
  <si>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</si>
  <si>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</si>
  <si>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</si>
  <si>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</si>
  <si>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</si>
  <si>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</si>
  <si>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</si>
  <si>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</si>
  <si>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</si>
  <si>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</si>
  <si>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</si>
  <si>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</si>
  <si>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</si>
  <si>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</si>
  <si>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</si>
  <si>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</si>
  <si>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</si>
  <si>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</si>
  <si>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</si>
  <si>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</si>
  <si>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</si>
  <si>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</si>
  <si>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</si>
  <si>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</si>
  <si>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</si>
  <si>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</si>
  <si>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</si>
  <si>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</si>
  <si>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</si>
  <si>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</si>
  <si>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</si>
  <si>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</si>
  <si>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</si>
  <si>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</si>
  <si>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</si>
  <si>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</si>
  <si>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</si>
  <si>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</si>
  <si>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</si>
  <si>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</si>
  <si>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</si>
  <si>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</si>
  <si>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</si>
  <si>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</si>
  <si>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</si>
  <si>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</si>
  <si>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</si>
  <si>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</si>
  <si>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</si>
  <si>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</si>
  <si>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</si>
  <si>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</si>
  <si>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</si>
  <si>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</si>
  <si>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</si>
  <si>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</si>
  <si>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</si>
  <si>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</si>
  <si>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</si>
  <si>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</si>
  <si>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</si>
  <si>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</si>
  <si>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</si>
  <si>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</si>
  <si>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</si>
  <si>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</si>
  <si>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</si>
  <si>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</si>
  <si>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</si>
  <si>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</si>
  <si>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</si>
  <si>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</si>
  <si>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</si>
  <si>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</si>
  <si>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</si>
  <si>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</si>
  <si>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</si>
  <si>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</si>
  <si>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</si>
  <si>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</si>
  <si>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</si>
  <si>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</si>
  <si>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</si>
  <si>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</si>
  <si>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</si>
  <si>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</si>
  <si>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</si>
  <si>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</si>
  <si>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</si>
  <si>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</si>
  <si>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</si>
  <si>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</si>
  <si>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</si>
  <si>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</si>
  <si>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</si>
  <si>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</si>
  <si>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</si>
  <si>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</si>
  <si>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</si>
  <si>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</si>
  <si>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</si>
  <si>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</si>
  <si>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</si>
  <si>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</si>
  <si>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</si>
  <si>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</si>
  <si>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</si>
  <si>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</si>
  <si>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</si>
  <si>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</si>
  <si>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</si>
  <si>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</si>
  <si>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</si>
  <si>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</si>
  <si>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</si>
  <si>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</si>
  <si>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</si>
  <si>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</si>
  <si>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</si>
  <si>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</si>
  <si>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</si>
  <si>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</si>
  <si>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</si>
  <si>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</si>
  <si>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</si>
  <si>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</si>
  <si>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</si>
  <si>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</si>
  <si>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</si>
  <si>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</si>
  <si>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</si>
  <si>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</si>
  <si>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</si>
  <si>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</si>
  <si>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</si>
  <si>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</si>
  <si>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</si>
  <si>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</si>
  <si>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</si>
  <si>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</si>
  <si>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</si>
  <si>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</si>
  <si>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</si>
  <si>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</si>
  <si>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</si>
  <si>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</si>
  <si>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</si>
  <si>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</si>
  <si>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</si>
  <si>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</si>
  <si>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</si>
  <si>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</si>
  <si>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</si>
  <si>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</si>
  <si>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</si>
  <si>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</si>
  <si>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</si>
  <si>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</si>
  <si>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</si>
  <si>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</si>
  <si>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</si>
  <si>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</si>
  <si>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</si>
  <si>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</si>
  <si>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</si>
  <si>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</si>
  <si>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</si>
  <si>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</si>
  <si>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</si>
  <si>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</si>
  <si>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</si>
  <si>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</si>
  <si>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</si>
  <si>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</si>
  <si>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</si>
  <si>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</si>
  <si>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</si>
  <si>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</si>
  <si>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</si>
  <si>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</si>
  <si>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</si>
  <si>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</si>
  <si>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</si>
  <si>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</si>
  <si>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</si>
  <si>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</si>
  <si>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</si>
  <si>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</si>
  <si>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</si>
  <si>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</si>
  <si>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</si>
  <si>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</si>
  <si>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</si>
  <si>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</si>
  <si>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</si>
  <si>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</si>
  <si>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</si>
  <si>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</si>
  <si>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</si>
  <si>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</si>
  <si>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</si>
  <si>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</si>
  <si>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</si>
  <si>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</si>
  <si>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</si>
  <si>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</si>
  <si>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</si>
  <si>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</si>
  <si>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</si>
  <si>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</si>
  <si>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</si>
  <si>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</si>
  <si>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</si>
  <si>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</si>
  <si>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</si>
  <si>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</si>
  <si>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</si>
  <si>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</si>
  <si>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</si>
  <si>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</si>
  <si>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</si>
  <si>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</si>
  <si>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</si>
  <si>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</si>
  <si>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</si>
  <si>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</si>
  <si>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</si>
  <si>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</si>
  <si>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</si>
  <si>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</si>
  <si>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</si>
  <si>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</si>
  <si>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</si>
  <si>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</si>
  <si>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</si>
  <si>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</si>
  <si>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</si>
  <si>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</si>
  <si>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</si>
  <si>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</si>
  <si>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</si>
  <si>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</si>
  <si>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</si>
  <si>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</si>
  <si>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</si>
  <si>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</si>
  <si>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</si>
  <si>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</si>
  <si>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</si>
  <si>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</si>
  <si>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</si>
  <si>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</si>
  <si>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</si>
  <si>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</si>
  <si>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</si>
  <si>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</si>
  <si>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</si>
  <si>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</si>
  <si>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</si>
  <si>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</si>
  <si>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</si>
  <si>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</si>
  <si>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</si>
  <si>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</si>
  <si>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</si>
  <si>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</si>
  <si>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</si>
  <si>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</si>
  <si>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</si>
  <si>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</si>
  <si>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</si>
  <si>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</si>
  <si>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</si>
  <si>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</si>
  <si>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</si>
  <si>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</si>
  <si>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</si>
  <si>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</si>
  <si>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</si>
  <si>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</si>
  <si>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</si>
  <si>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</si>
  <si>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</si>
  <si>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</si>
  <si>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</si>
  <si>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</si>
  <si>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</si>
  <si>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</si>
  <si>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</si>
  <si>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</si>
  <si>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</si>
  <si>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</si>
  <si>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</si>
  <si>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</si>
  <si>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</si>
  <si>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</si>
  <si>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</si>
  <si>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</si>
  <si>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</si>
  <si>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</si>
  <si>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</si>
  <si>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</si>
  <si>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</si>
  <si>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</si>
  <si>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</si>
  <si>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</si>
  <si>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</si>
  <si>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</si>
  <si>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</si>
  <si>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</si>
  <si>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</si>
  <si>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</si>
  <si>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</si>
  <si>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</si>
  <si>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</si>
  <si>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</si>
  <si>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</si>
  <si>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</si>
  <si>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</si>
  <si>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</si>
  <si>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</si>
  <si>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</si>
  <si>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</si>
  <si>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</si>
  <si>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</si>
  <si>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</si>
  <si>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</si>
  <si>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</si>
  <si>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</si>
  <si>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</si>
  <si>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</si>
  <si>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</si>
  <si>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</si>
  <si>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</si>
  <si>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</si>
  <si>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</si>
  <si>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</si>
  <si>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</si>
  <si>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</si>
  <si>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</si>
  <si>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</si>
  <si>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</si>
  <si>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</si>
  <si>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</si>
  <si>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</si>
  <si>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</si>
  <si>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</si>
  <si>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</si>
  <si>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</si>
  <si>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</si>
  <si>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</si>
  <si>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</si>
  <si>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</si>
  <si>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</si>
  <si>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</si>
  <si>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</si>
  <si>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</si>
  <si>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</si>
  <si>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</si>
  <si>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</si>
  <si>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</si>
  <si>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</si>
  <si>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</si>
  <si>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</si>
  <si>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</si>
  <si>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</si>
  <si>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</si>
  <si>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</si>
  <si>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</si>
  <si>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</si>
  <si>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</si>
  <si>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</si>
  <si>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</si>
  <si>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</si>
  <si>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</si>
  <si>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</si>
  <si>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</si>
  <si>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</si>
  <si>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</si>
  <si>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</si>
  <si>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</si>
  <si>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</si>
  <si>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</si>
  <si>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</si>
  <si>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</si>
  <si>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</si>
  <si>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</si>
  <si>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</si>
  <si>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</si>
  <si>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</si>
  <si>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</si>
  <si>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</si>
  <si>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</si>
  <si>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</si>
  <si>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</si>
  <si>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</si>
  <si>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</si>
  <si>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</si>
  <si>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</si>
  <si>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</si>
  <si>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</si>
  <si>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</si>
  <si>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</si>
  <si>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</si>
  <si>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</si>
  <si>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</si>
  <si>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</si>
  <si>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</si>
  <si>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</si>
  <si>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</si>
  <si>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</si>
  <si>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</si>
  <si>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</si>
  <si>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</si>
  <si>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</si>
  <si>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</si>
  <si>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</si>
  <si>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</si>
  <si>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</si>
  <si>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</si>
  <si>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</si>
  <si>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</si>
  <si>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</si>
  <si>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</si>
  <si>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</si>
  <si>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</si>
  <si>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</si>
  <si>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</si>
  <si>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</si>
  <si>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</si>
  <si>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</si>
  <si>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</si>
  <si>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</si>
  <si>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</si>
  <si>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</si>
  <si>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</si>
  <si>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</si>
  <si>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</si>
  <si>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</si>
  <si>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</si>
  <si>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</si>
  <si>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</si>
  <si>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</si>
  <si>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</si>
  <si>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</si>
  <si>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</si>
  <si>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</si>
  <si>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</si>
  <si>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</si>
  <si>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</si>
  <si>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</si>
  <si>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</si>
  <si>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</si>
  <si>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</si>
  <si>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</si>
  <si>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</si>
  <si>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</si>
  <si>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</si>
  <si>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</si>
  <si>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</si>
  <si>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</si>
  <si>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</si>
  <si>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</si>
  <si>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</si>
  <si>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</si>
  <si>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</si>
  <si>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</si>
  <si>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</si>
  <si>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</si>
  <si>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</si>
  <si>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</si>
  <si>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</si>
  <si>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</si>
  <si>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</si>
  <si>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</si>
  <si>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</si>
  <si>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</si>
  <si>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</si>
  <si>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</si>
  <si>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</si>
  <si>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</si>
  <si>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</si>
  <si>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</si>
  <si>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</si>
  <si>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</si>
  <si>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</si>
  <si>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</si>
  <si>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</si>
  <si>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</si>
  <si>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</si>
  <si>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</si>
  <si>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</si>
  <si>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</si>
  <si>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</si>
  <si>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</si>
  <si>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</si>
  <si>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</si>
  <si>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</si>
  <si>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</si>
  <si>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</si>
  <si>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</si>
  <si>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</si>
  <si>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</si>
  <si>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</si>
  <si>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</si>
  <si>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</si>
  <si>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</si>
  <si>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</si>
  <si>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</si>
  <si>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</si>
  <si>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</si>
  <si>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</si>
  <si>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</si>
  <si>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</si>
  <si>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</si>
  <si>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</si>
  <si>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</si>
  <si>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</si>
  <si>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</si>
  <si>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</si>
  <si>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</si>
  <si>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</si>
  <si>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</si>
  <si>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</si>
  <si>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</si>
  <si>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</si>
  <si>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</si>
  <si>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</si>
  <si>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</si>
  <si>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</si>
  <si>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</si>
  <si>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</si>
  <si>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</si>
  <si>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</si>
  <si>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</si>
  <si>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</si>
  <si>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</si>
  <si>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</si>
  <si>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</si>
  <si>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</si>
  <si>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</si>
  <si>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</si>
  <si>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</si>
  <si>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</si>
  <si>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</si>
  <si>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</si>
  <si>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</si>
  <si>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</si>
  <si>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</si>
  <si>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</si>
  <si>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</si>
  <si>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</si>
  <si>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</si>
  <si>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</si>
  <si>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</si>
  <si>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</si>
  <si>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</si>
  <si>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</si>
  <si>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</si>
  <si>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</si>
  <si>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</si>
  <si>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</si>
  <si>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</si>
  <si>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</si>
  <si>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</si>
  <si>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</si>
  <si>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</si>
  <si>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</si>
  <si>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</si>
  <si>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</si>
  <si>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</si>
  <si>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</si>
  <si>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</si>
  <si>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</si>
  <si>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</si>
  <si>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</si>
  <si>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</si>
  <si>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</si>
  <si>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</si>
  <si>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</si>
  <si>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</si>
  <si>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</si>
  <si>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</si>
  <si>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</si>
  <si>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</si>
  <si>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</si>
  <si>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</si>
  <si>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</si>
  <si>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</si>
  <si>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</si>
  <si>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</si>
  <si>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</si>
  <si>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</si>
  <si>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</si>
  <si>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</si>
  <si>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</si>
  <si>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</si>
  <si>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</si>
  <si>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</si>
  <si>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</si>
  <si>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</si>
  <si>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</si>
  <si>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</si>
  <si>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</si>
  <si>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</si>
  <si>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</si>
  <si>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</si>
  <si>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</si>
  <si>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</si>
  <si>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</si>
  <si>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</si>
  <si>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</si>
  <si>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</si>
  <si>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</si>
  <si>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</si>
  <si>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</si>
  <si>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</si>
  <si>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</si>
  <si>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</si>
  <si>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</si>
  <si>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</si>
  <si>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</si>
  <si>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</si>
  <si>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</si>
  <si>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</si>
  <si>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</si>
  <si>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</si>
  <si>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</si>
  <si>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</si>
  <si>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</si>
  <si>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</si>
  <si>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</si>
  <si>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</si>
  <si>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</si>
  <si>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</si>
  <si>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</si>
  <si>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</si>
  <si>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</si>
  <si>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</si>
  <si>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</si>
  <si>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</si>
  <si>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</si>
  <si>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</si>
  <si>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</si>
  <si>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</si>
  <si>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</si>
  <si>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</si>
  <si>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</si>
  <si>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</si>
  <si>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</si>
  <si>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</si>
  <si>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</si>
  <si>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</si>
  <si>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</si>
  <si>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</si>
  <si>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</si>
  <si>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</si>
  <si>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</si>
  <si>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</si>
  <si>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</si>
  <si>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</si>
  <si>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</si>
  <si>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</si>
  <si>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</si>
  <si>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</si>
  <si>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</si>
  <si>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</si>
  <si>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</si>
  <si>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</si>
  <si>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</si>
  <si>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</si>
  <si>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</si>
  <si>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</si>
  <si>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</si>
  <si>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</si>
  <si>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</si>
  <si>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</si>
  <si>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</si>
  <si>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</si>
  <si>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</si>
  <si>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</si>
  <si>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</si>
  <si>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</si>
  <si>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</si>
  <si>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</si>
  <si>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</si>
  <si>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</si>
  <si>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</si>
  <si>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</si>
  <si>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</si>
  <si>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</si>
  <si>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</si>
  <si>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</si>
  <si>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</si>
  <si>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</si>
  <si>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</si>
  <si>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</si>
  <si>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</si>
  <si>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</si>
  <si>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</si>
  <si>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</si>
  <si>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</si>
  <si>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</si>
  <si>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</si>
  <si>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</si>
  <si>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</si>
  <si>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</si>
  <si>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</si>
  <si>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</si>
  <si>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</si>
  <si>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</si>
  <si>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</si>
  <si>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</si>
  <si>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</si>
  <si>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</si>
  <si>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</si>
  <si>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</si>
  <si>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</si>
  <si>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</si>
  <si>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</si>
  <si>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</si>
  <si>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</si>
  <si>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</si>
  <si>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</si>
  <si>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</si>
  <si>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</si>
  <si>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</si>
  <si>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</si>
  <si>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</si>
  <si>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</si>
  <si>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</si>
  <si>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</si>
  <si>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</si>
  <si>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</si>
  <si>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</si>
  <si>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</si>
  <si>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</si>
  <si>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</si>
  <si>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</si>
  <si>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</si>
  <si>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</si>
  <si>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</si>
  <si>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</si>
  <si>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</si>
  <si>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</si>
  <si>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</si>
  <si>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</si>
  <si>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</si>
  <si>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</si>
  <si>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</si>
  <si>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</si>
  <si>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</si>
  <si>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</si>
  <si>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</si>
  <si>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</si>
  <si>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</si>
  <si>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</si>
  <si>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</si>
  <si>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</si>
  <si>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</si>
  <si>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</si>
  <si>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</si>
  <si>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</si>
  <si>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</si>
  <si>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</si>
  <si>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</si>
  <si>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</si>
  <si>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</si>
  <si>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</si>
  <si>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</si>
  <si>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</si>
  <si>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</si>
  <si>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</si>
  <si>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</si>
  <si>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</si>
  <si>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</si>
  <si>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</si>
  <si>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</si>
  <si>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</si>
  <si>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</si>
  <si>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</si>
  <si>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</si>
  <si>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</si>
  <si>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</si>
  <si>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</si>
  <si>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</si>
  <si>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</si>
  <si>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</si>
  <si>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</si>
  <si>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</si>
  <si>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</si>
  <si>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</si>
  <si>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</si>
  <si>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</si>
  <si>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</si>
  <si>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</si>
  <si>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</si>
  <si>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</si>
  <si>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</si>
  <si>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</si>
  <si>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</si>
  <si>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</si>
  <si>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</si>
  <si>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</si>
  <si>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</si>
  <si>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</si>
  <si>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</si>
  <si>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</si>
  <si>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</si>
  <si>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</si>
  <si>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</si>
  <si>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</si>
  <si>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</si>
  <si>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</si>
  <si>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</si>
  <si>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</si>
  <si>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</si>
  <si>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</si>
  <si>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</si>
  <si>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</si>
  <si>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</si>
  <si>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</si>
  <si>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</si>
  <si>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</si>
  <si>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</si>
  <si>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</si>
  <si>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</si>
  <si>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</si>
  <si>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</si>
  <si>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</si>
  <si>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</si>
  <si>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</si>
  <si>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</si>
  <si>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</si>
  <si>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</si>
  <si>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</si>
  <si>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</si>
  <si>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</si>
  <si>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</si>
  <si>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</si>
  <si>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</si>
  <si>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</si>
  <si>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</si>
  <si>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</si>
  <si>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</si>
  <si>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</si>
  <si>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</si>
  <si>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</si>
  <si>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</si>
  <si>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</si>
  <si>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</si>
  <si>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</si>
  <si>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</si>
  <si>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</si>
  <si>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</si>
  <si>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</si>
  <si>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</si>
  <si>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</si>
  <si>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</si>
  <si>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</si>
  <si>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</si>
  <si>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</si>
  <si>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</si>
  <si>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</si>
  <si>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</si>
  <si>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</si>
  <si>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</si>
  <si>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</si>
  <si>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</si>
  <si>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</si>
  <si>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</si>
  <si>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</si>
  <si>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</si>
  <si>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</si>
  <si>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</si>
  <si>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</si>
  <si>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</si>
  <si>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</si>
  <si>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</si>
  <si>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</si>
  <si>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</si>
  <si>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</si>
  <si>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</si>
  <si>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</si>
  <si>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</si>
  <si>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</si>
  <si>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</si>
  <si>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</si>
  <si>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</si>
  <si>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</si>
  <si>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</si>
  <si>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</si>
  <si>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</si>
  <si>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</si>
  <si>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</si>
  <si>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</si>
  <si>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</si>
  <si>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</si>
  <si>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</si>
  <si>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</si>
  <si>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</si>
  <si>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</si>
  <si>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</si>
  <si>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</si>
  <si>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</si>
  <si>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</si>
  <si>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</si>
  <si>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</si>
  <si>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</si>
  <si>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</si>
  <si>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</si>
  <si>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</si>
  <si>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</si>
  <si>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</si>
  <si>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</si>
  <si>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</si>
  <si>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</si>
  <si>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</si>
  <si>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</si>
  <si>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</si>
  <si>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</si>
  <si>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</si>
  <si>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</si>
  <si>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</si>
  <si>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</si>
  <si>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</si>
  <si>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</si>
  <si>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</si>
  <si>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</si>
  <si>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</si>
  <si>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</si>
  <si>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</si>
  <si>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</si>
  <si>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</si>
  <si>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</si>
  <si>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</si>
  <si>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</si>
  <si>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</si>
  <si>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</si>
  <si>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</si>
  <si>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</si>
  <si>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</si>
  <si>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</si>
  <si>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</si>
  <si>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</si>
  <si>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</si>
  <si>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</si>
  <si>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</si>
  <si>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</si>
  <si>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</si>
  <si>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</si>
  <si>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</si>
  <si>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</si>
  <si>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</si>
  <si>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</si>
  <si>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</si>
  <si>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</si>
  <si>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</si>
  <si>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</si>
  <si>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</si>
  <si>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</si>
  <si>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</si>
  <si>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</si>
  <si>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</si>
  <si>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</si>
  <si>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</si>
  <si>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</si>
  <si>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</si>
  <si>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</si>
  <si>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</si>
  <si>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</si>
  <si>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</si>
  <si>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</si>
  <si>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</si>
  <si>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</si>
  <si>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</si>
  <si>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</si>
  <si>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</si>
  <si>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</si>
  <si>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</si>
  <si>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</si>
  <si>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</si>
  <si>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</si>
  <si>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</si>
  <si>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</si>
  <si>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</si>
  <si>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</si>
  <si>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</si>
  <si>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</si>
  <si>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</si>
  <si>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</si>
  <si>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</si>
  <si>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</si>
  <si>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</si>
  <si>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</si>
  <si>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</si>
  <si>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</si>
  <si>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</si>
  <si>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</si>
  <si>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</si>
  <si>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</si>
  <si>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</si>
  <si>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</si>
  <si>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</si>
  <si>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</si>
  <si>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</si>
  <si>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</si>
  <si>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</si>
  <si>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</si>
  <si>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</si>
  <si>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</si>
  <si>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</si>
  <si>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</si>
  <si>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</si>
  <si>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</si>
  <si>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</si>
  <si>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</si>
  <si>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</si>
  <si>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</si>
  <si>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</si>
  <si>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</si>
  <si>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</si>
  <si>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</si>
  <si>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</si>
  <si>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</si>
  <si>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</si>
  <si>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</si>
  <si>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</si>
  <si>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</si>
  <si>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</si>
  <si>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</si>
  <si>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</si>
  <si>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</si>
  <si>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</si>
  <si>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</si>
  <si>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</si>
  <si>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</si>
  <si>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</si>
  <si>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</si>
  <si>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</si>
  <si>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</si>
  <si>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</si>
  <si>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</si>
  <si>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</si>
  <si>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</si>
  <si>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</si>
  <si>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</si>
  <si>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</si>
  <si>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</si>
  <si>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</si>
  <si>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</si>
  <si>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</si>
  <si>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</si>
  <si>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</si>
  <si>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</si>
  <si>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</si>
  <si>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</si>
  <si>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</si>
  <si>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</si>
  <si>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</si>
  <si>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</si>
  <si>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</si>
  <si>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</si>
  <si>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</si>
  <si>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</si>
  <si>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</si>
  <si>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</si>
  <si>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</si>
  <si>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</si>
  <si>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</si>
  <si>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</si>
  <si>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</si>
  <si>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</si>
  <si>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</si>
  <si>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</si>
  <si>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</si>
  <si>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</si>
  <si>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</si>
  <si>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</si>
  <si>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</si>
  <si>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</si>
  <si>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</si>
  <si>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</si>
  <si>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</si>
  <si>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</si>
  <si>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</si>
  <si>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</si>
  <si>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</si>
  <si>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</si>
  <si>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</si>
  <si>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</si>
  <si>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</si>
  <si>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</si>
  <si>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</si>
  <si>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</si>
  <si>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</si>
  <si>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</si>
  <si>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</si>
  <si>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</si>
  <si>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</si>
  <si>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</si>
  <si>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</si>
  <si>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</si>
  <si>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</si>
  <si>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</si>
  <si>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</si>
  <si>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</si>
  <si>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</si>
  <si>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</si>
  <si>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</si>
  <si>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</si>
  <si>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</si>
  <si>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</si>
  <si>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</si>
  <si>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</si>
  <si>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</si>
  <si>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</si>
  <si>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</si>
  <si>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</si>
  <si>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</si>
  <si>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</si>
  <si>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</si>
  <si>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</si>
  <si>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</si>
  <si>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</si>
  <si>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</si>
  <si>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</si>
  <si>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</si>
  <si>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</si>
  <si>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</si>
  <si>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</si>
  <si>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</si>
  <si>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</si>
  <si>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</si>
  <si>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</si>
  <si>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</si>
  <si>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</si>
  <si>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</si>
  <si>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</si>
  <si>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</si>
  <si>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</si>
  <si>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</si>
  <si>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</si>
  <si>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</si>
  <si>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</si>
  <si>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</si>
  <si>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</si>
  <si>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</si>
  <si>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</si>
  <si>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</si>
  <si>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</si>
  <si>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</si>
  <si>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</si>
  <si>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</si>
  <si>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</si>
  <si>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</si>
  <si>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</si>
  <si>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</si>
  <si>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</si>
  <si>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</si>
  <si>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</si>
  <si>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</si>
  <si>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</si>
  <si>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</si>
  <si>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</si>
  <si>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</si>
  <si>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</si>
  <si>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</si>
  <si>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</si>
  <si>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</si>
  <si>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</si>
  <si>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</si>
  <si>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</si>
  <si>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</si>
  <si>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</si>
  <si>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</si>
  <si>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</si>
  <si>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</si>
  <si>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</si>
  <si>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</si>
  <si>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</si>
  <si>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</si>
  <si>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</si>
  <si>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</si>
  <si>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</si>
  <si>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</si>
  <si>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</si>
  <si>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</si>
  <si>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</si>
  <si>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</si>
  <si>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</si>
  <si>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</si>
  <si>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</si>
  <si>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</si>
  <si>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</si>
  <si>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</si>
  <si>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</si>
  <si>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</si>
  <si>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</si>
  <si>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</si>
  <si>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</si>
  <si>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</si>
  <si>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</si>
  <si>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</si>
  <si>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</si>
  <si>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</si>
  <si>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</si>
  <si>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</si>
  <si>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</si>
  <si>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</si>
  <si>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</si>
  <si>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</si>
  <si>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</si>
  <si>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</si>
  <si>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</si>
  <si>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</si>
  <si>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</si>
  <si>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</si>
  <si>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</si>
  <si>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</si>
  <si>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</si>
  <si>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</si>
  <si>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</si>
  <si>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</si>
  <si>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</si>
  <si>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</si>
  <si>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</si>
  <si>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</si>
  <si>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</si>
  <si>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</si>
  <si>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</si>
  <si>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</si>
  <si>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</si>
  <si>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</si>
  <si>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</si>
  <si>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</si>
  <si>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</si>
  <si>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</si>
  <si>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</si>
  <si>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</si>
  <si>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</si>
  <si>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</si>
  <si>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</si>
  <si>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</si>
  <si>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</si>
  <si>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</si>
  <si>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</si>
  <si>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</si>
  <si>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</si>
  <si>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</si>
  <si>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</si>
  <si>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</si>
  <si>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</si>
  <si>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</si>
  <si>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</si>
  <si>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</si>
  <si>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</si>
  <si>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</si>
  <si>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</si>
  <si>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</si>
  <si>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</si>
  <si>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</si>
  <si>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</si>
  <si>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</si>
  <si>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</si>
  <si>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</si>
  <si>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</si>
  <si>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</si>
  <si>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</si>
  <si>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</si>
  <si>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</si>
  <si>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</si>
  <si>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</si>
  <si>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</si>
  <si>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</si>
  <si>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</si>
  <si>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</si>
  <si>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</si>
  <si>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</si>
  <si>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</si>
  <si>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</si>
  <si>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</si>
  <si>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</si>
  <si>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</si>
  <si>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</si>
  <si>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</si>
  <si>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</si>
  <si>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</si>
  <si>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</si>
  <si>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</si>
  <si>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</si>
  <si>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</si>
  <si>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</si>
  <si>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</si>
  <si>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</si>
  <si>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</si>
  <si>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</si>
  <si>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</si>
  <si>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</si>
  <si>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</si>
  <si>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</si>
  <si>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</si>
  <si>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</si>
  <si>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</si>
  <si>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</si>
  <si>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</si>
  <si>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</si>
  <si>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</si>
  <si>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</si>
  <si>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</si>
  <si>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</si>
  <si>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</si>
  <si>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</si>
  <si>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</si>
  <si>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</si>
  <si>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</si>
  <si>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</si>
  <si>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</si>
  <si>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</si>
  <si>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</si>
  <si>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</si>
  <si>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</si>
  <si>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</si>
  <si>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</si>
  <si>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</si>
  <si>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</si>
  <si>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</si>
  <si>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</si>
  <si>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</si>
  <si>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</si>
  <si>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</si>
  <si>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</si>
  <si>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</si>
  <si>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</si>
  <si>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</si>
  <si>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</si>
  <si>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</si>
  <si>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</si>
  <si>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</si>
  <si>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</si>
  <si>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</si>
  <si>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</si>
  <si>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</si>
  <si>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</si>
  <si>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</si>
  <si>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</si>
  <si>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</si>
  <si>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</si>
  <si>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</si>
  <si>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</si>
  <si>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</si>
  <si>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</si>
  <si>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</si>
  <si>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</si>
  <si>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</si>
  <si>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</si>
  <si>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</si>
  <si>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</si>
  <si>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</si>
  <si>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</si>
  <si>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</si>
  <si>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</si>
  <si>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</si>
  <si>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</si>
  <si>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</si>
  <si>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</si>
  <si>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</si>
  <si>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</si>
  <si>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</si>
  <si>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</si>
  <si>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</si>
  <si>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</si>
  <si>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</si>
  <si>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</si>
  <si>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</si>
  <si>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</si>
  <si>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</si>
  <si>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</si>
  <si>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</si>
  <si>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</si>
  <si>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</si>
  <si>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</si>
  <si>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</si>
  <si>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</si>
  <si>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</si>
  <si>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</si>
  <si>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</si>
  <si>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</si>
  <si>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</si>
  <si>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</si>
  <si>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</si>
  <si>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</si>
  <si>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</si>
  <si>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</si>
  <si>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</si>
  <si>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</si>
  <si>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</si>
  <si>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</si>
  <si>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</si>
  <si>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</si>
  <si>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</si>
  <si>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</si>
  <si>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</si>
  <si>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</si>
  <si>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</si>
  <si>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</si>
  <si>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</si>
  <si>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</si>
  <si>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</si>
  <si>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</si>
  <si>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</si>
  <si>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</si>
  <si>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</si>
  <si>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</si>
  <si>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</si>
  <si>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</si>
  <si>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</si>
  <si>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</si>
  <si>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</si>
  <si>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</si>
  <si>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</si>
  <si>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</si>
  <si>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</si>
  <si>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</si>
  <si>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</si>
  <si>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</si>
  <si>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</si>
  <si>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</si>
  <si>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</si>
  <si>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</si>
  <si>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</si>
  <si>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</si>
  <si>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</si>
  <si>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</si>
  <si>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</si>
  <si>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</si>
  <si>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</si>
  <si>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</si>
  <si>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</si>
  <si>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</si>
  <si>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</si>
  <si>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</si>
  <si>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</si>
  <si>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</si>
  <si>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</si>
  <si>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</si>
  <si>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</si>
  <si>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</si>
  <si>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</si>
  <si>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</si>
  <si>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</si>
  <si>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</si>
  <si>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</si>
  <si>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</si>
  <si>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</si>
  <si>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</si>
  <si>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</si>
  <si>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</si>
  <si>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</si>
  <si>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</si>
  <si>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</si>
  <si>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</si>
  <si>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</si>
  <si>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</si>
  <si>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</si>
  <si>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</si>
  <si>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</si>
  <si>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</si>
  <si>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</si>
  <si>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</si>
  <si>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</si>
  <si>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</si>
  <si>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</si>
  <si>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</si>
  <si>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</si>
  <si>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</si>
  <si>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</si>
  <si>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</si>
  <si>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</si>
  <si>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</si>
  <si>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</si>
  <si>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</si>
  <si>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</si>
  <si>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</si>
  <si>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</si>
  <si>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</si>
  <si>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</si>
  <si>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</si>
  <si>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</si>
  <si>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</si>
  <si>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</si>
  <si>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</si>
  <si>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</si>
  <si>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</si>
  <si>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</si>
  <si>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</si>
  <si>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</si>
  <si>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</si>
  <si>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</si>
  <si>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</si>
  <si>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</si>
  <si>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</si>
  <si>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</si>
  <si>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</si>
  <si>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</si>
  <si>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</si>
  <si>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</si>
  <si>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</si>
  <si>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</si>
  <si>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</si>
  <si>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</si>
  <si>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</si>
  <si>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</si>
  <si>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</si>
  <si>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</si>
  <si>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</si>
  <si>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</si>
  <si>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</si>
  <si>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</si>
  <si>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</si>
  <si>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</si>
  <si>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</si>
  <si>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</si>
  <si>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</si>
  <si>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</si>
  <si>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</si>
  <si>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</si>
  <si>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</si>
  <si>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</si>
  <si>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</si>
  <si>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</si>
  <si>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</si>
  <si>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</si>
  <si>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</si>
  <si>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</si>
  <si>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</si>
  <si>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</si>
  <si>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</si>
  <si>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</si>
  <si>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</si>
  <si>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</si>
  <si>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</si>
  <si>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</si>
  <si>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</si>
  <si>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</si>
  <si>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</si>
  <si>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</si>
  <si>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</si>
  <si>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</si>
  <si>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</si>
  <si>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</si>
  <si>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</si>
  <si>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</si>
  <si>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</si>
  <si>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</si>
  <si>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</si>
  <si>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</si>
  <si>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</si>
  <si>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</si>
  <si>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</si>
  <si>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</si>
  <si>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</si>
  <si>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</si>
  <si>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</si>
  <si>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</si>
  <si>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</si>
  <si>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</si>
  <si>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</si>
  <si>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</si>
  <si>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</si>
  <si>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</si>
  <si>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</si>
  <si>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</si>
  <si>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</si>
  <si>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</si>
  <si>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</si>
  <si>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</si>
  <si>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</si>
  <si>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</si>
  <si>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</si>
  <si>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</si>
  <si>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</si>
  <si>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</si>
  <si>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</si>
  <si>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</si>
  <si>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</si>
  <si>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</si>
  <si>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</si>
  <si>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</si>
  <si>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</si>
  <si>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</si>
  <si>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</si>
  <si>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</si>
  <si>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</si>
  <si>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</si>
  <si>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</si>
  <si>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</si>
  <si>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</si>
  <si>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</si>
  <si>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</si>
  <si>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</si>
  <si>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</si>
  <si>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</si>
  <si>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</si>
  <si>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</si>
  <si>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</si>
  <si>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</si>
  <si>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</si>
  <si>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</si>
  <si>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</si>
  <si>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</si>
  <si>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</si>
  <si>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</si>
  <si>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</si>
  <si>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</si>
  <si>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</si>
  <si>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</si>
  <si>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</si>
  <si>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</si>
  <si>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</si>
  <si>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</si>
  <si>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</si>
  <si>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</si>
  <si>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</si>
  <si>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</si>
  <si>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</si>
  <si>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</si>
  <si>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</si>
  <si>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</si>
  <si>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</si>
  <si>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</si>
  <si>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</si>
  <si>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</si>
  <si>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</si>
  <si>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</si>
  <si>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</si>
  <si>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</si>
  <si>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</si>
  <si>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</si>
  <si>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</si>
  <si>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</si>
  <si>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</si>
  <si>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</si>
  <si>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</si>
  <si>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</si>
  <si>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</si>
  <si>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</si>
  <si>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</si>
  <si>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</si>
  <si>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</si>
  <si>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</si>
  <si>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</si>
  <si>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</si>
  <si>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</si>
  <si>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</si>
  <si>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</si>
  <si>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</si>
  <si>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</si>
  <si>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</si>
  <si>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</si>
  <si>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</si>
  <si>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</si>
  <si>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</si>
  <si>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</si>
  <si>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</si>
  <si>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</si>
  <si>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</si>
  <si>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</si>
  <si>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</si>
  <si>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</si>
  <si>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</si>
  <si>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</si>
  <si>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</si>
  <si>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</si>
  <si>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</si>
  <si>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</si>
  <si>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</si>
  <si>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</si>
  <si>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</si>
  <si>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</si>
  <si>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</si>
  <si>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</si>
  <si>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</si>
  <si>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</si>
  <si>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</si>
  <si>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</si>
  <si>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</si>
  <si>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</si>
  <si>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</si>
  <si>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</si>
  <si>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</si>
  <si>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</si>
  <si>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</si>
  <si>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</si>
  <si>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</si>
  <si>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</si>
  <si>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</si>
  <si>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</si>
  <si>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</si>
  <si>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</si>
  <si>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</si>
  <si>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</si>
  <si>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</si>
  <si>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</si>
  <si>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</si>
  <si>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</si>
  <si>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</si>
  <si>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</si>
  <si>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</si>
  <si>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</si>
  <si>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</si>
  <si>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</si>
  <si>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</si>
  <si>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</si>
  <si>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</si>
  <si>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</si>
  <si>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</si>
  <si>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</si>
  <si>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</si>
  <si>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</si>
  <si>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</si>
  <si>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</si>
  <si>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</si>
  <si>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</si>
  <si>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</si>
  <si>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</si>
  <si>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</si>
  <si>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</si>
  <si>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</si>
  <si>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</si>
  <si>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</si>
  <si>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</si>
  <si>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</si>
  <si>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</si>
  <si>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</si>
  <si>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</si>
  <si>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</si>
  <si>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</si>
  <si>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</si>
  <si>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</si>
  <si>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</si>
  <si>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</si>
  <si>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</si>
  <si>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</si>
  <si>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</si>
  <si>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</si>
  <si>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</si>
  <si>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</si>
  <si>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</si>
  <si>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</si>
  <si>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</si>
  <si>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</si>
  <si>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</si>
  <si>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</si>
  <si>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</si>
  <si>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</si>
  <si>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</si>
  <si>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</si>
  <si>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</si>
  <si>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</si>
  <si>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</si>
  <si>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</si>
  <si>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</si>
  <si>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</si>
  <si>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</si>
  <si>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</si>
  <si>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</si>
  <si>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</si>
  <si>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</si>
  <si>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</si>
  <si>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</si>
  <si>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</si>
  <si>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</si>
  <si>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</si>
  <si>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</si>
  <si>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</si>
  <si>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</si>
  <si>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</si>
  <si>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</si>
  <si>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</si>
  <si>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</si>
  <si>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</si>
  <si>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</si>
  <si>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</si>
  <si>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</si>
  <si>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</si>
  <si>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</si>
  <si>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</si>
  <si>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</si>
  <si>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</si>
  <si>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</si>
  <si>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</si>
  <si>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</si>
  <si>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</si>
  <si>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</si>
  <si>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</si>
  <si>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</si>
  <si>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</si>
  <si>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</si>
  <si>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</si>
  <si>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</si>
  <si>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</si>
  <si>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</si>
  <si>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</si>
  <si>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</si>
  <si>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</si>
  <si>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</si>
  <si>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</si>
  <si>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</si>
  <si>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</si>
  <si>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</si>
  <si>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</si>
  <si>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</si>
  <si>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</si>
  <si>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</si>
  <si>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</si>
  <si>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</si>
  <si>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</si>
  <si>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</si>
  <si>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</si>
  <si>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</si>
  <si>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</si>
  <si>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</si>
  <si>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</si>
  <si>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</si>
  <si>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</si>
  <si>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</si>
  <si>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</si>
  <si>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</si>
  <si>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</si>
  <si>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</si>
  <si>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</si>
  <si>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</si>
  <si>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</si>
  <si>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</si>
  <si>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</si>
  <si>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</si>
  <si>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</si>
  <si>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</si>
  <si>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</si>
  <si>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</si>
  <si>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</si>
  <si>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</si>
  <si>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</si>
  <si>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</si>
  <si>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</si>
  <si>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</si>
  <si>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</si>
  <si>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</si>
  <si>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</si>
  <si>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</si>
  <si>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</si>
  <si>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</si>
  <si>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</si>
  <si>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</si>
  <si>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</si>
  <si>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</si>
  <si>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</si>
  <si>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</si>
  <si>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</si>
  <si>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</si>
  <si>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</si>
  <si>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</si>
  <si>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</si>
  <si>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</si>
  <si>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</si>
  <si>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</si>
  <si>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</si>
  <si>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</si>
  <si>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</si>
  <si>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</si>
  <si>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</si>
  <si>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</si>
  <si>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</si>
  <si>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</si>
  <si>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</si>
  <si>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</si>
  <si>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</si>
  <si>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</si>
  <si>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</si>
  <si>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</si>
  <si>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</si>
  <si>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</si>
  <si>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</si>
  <si>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</si>
  <si>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</si>
  <si>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</si>
  <si>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</si>
  <si>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</si>
  <si>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</si>
  <si>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</si>
  <si>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</si>
  <si>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</si>
  <si>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</si>
  <si>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</si>
  <si>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</si>
  <si>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</si>
  <si>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</si>
  <si>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</si>
  <si>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</si>
  <si>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</si>
  <si>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</si>
  <si>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</si>
  <si>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</si>
  <si>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</si>
  <si>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</si>
  <si>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</si>
  <si>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</si>
  <si>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</si>
  <si>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</si>
  <si>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</si>
  <si>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</si>
  <si>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</si>
  <si>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</si>
  <si>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</si>
  <si>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</si>
  <si>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</si>
  <si>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</si>
  <si>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</si>
  <si>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</si>
  <si>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</si>
  <si>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</si>
  <si>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</si>
  <si>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</si>
  <si>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</si>
  <si>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</si>
  <si>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</si>
  <si>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</si>
  <si>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</si>
  <si>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</si>
  <si>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</si>
  <si>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</si>
  <si>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</si>
  <si>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</si>
  <si>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</si>
  <si>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</si>
  <si>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</si>
  <si>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</si>
  <si>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</si>
  <si>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</si>
  <si>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</si>
  <si>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</si>
  <si>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</si>
  <si>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</si>
  <si>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</si>
  <si>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</si>
  <si>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</si>
  <si>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</si>
  <si>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</si>
  <si>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</si>
  <si>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</si>
  <si>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</si>
  <si>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</si>
  <si>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</si>
  <si>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</si>
  <si>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</si>
  <si>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</si>
  <si>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</si>
  <si>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</si>
  <si>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</si>
  <si>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</si>
  <si>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</si>
  <si>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</si>
  <si>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</si>
  <si>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</si>
  <si>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</si>
  <si>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</si>
  <si>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</si>
  <si>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</si>
  <si>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</si>
  <si>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</si>
  <si>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</si>
  <si>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</si>
  <si>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</si>
  <si>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</si>
  <si>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</si>
  <si>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</si>
  <si>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</si>
  <si>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</si>
  <si>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</si>
  <si>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</si>
  <si>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</si>
  <si>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</si>
  <si>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</si>
  <si>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</si>
  <si>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</si>
  <si>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</si>
  <si>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</si>
  <si>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</si>
  <si>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</si>
  <si>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</si>
  <si>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</si>
  <si>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</si>
  <si>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</si>
  <si>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</si>
  <si>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</si>
  <si>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</si>
  <si>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</si>
  <si>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</si>
  <si>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</si>
  <si>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</si>
  <si>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</si>
  <si>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</si>
  <si>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</si>
  <si>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</si>
  <si>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</si>
  <si>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</si>
  <si>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</si>
  <si>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</si>
  <si>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</si>
  <si>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</si>
  <si>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</si>
  <si>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</si>
  <si>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</si>
  <si>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</si>
  <si>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</si>
  <si>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</si>
  <si>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</si>
  <si>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</si>
  <si>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</si>
  <si>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</si>
  <si>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</si>
  <si>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</si>
  <si>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</si>
  <si>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</si>
  <si>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</si>
  <si>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</si>
  <si>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</si>
  <si>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</si>
  <si>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</si>
  <si>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</si>
  <si>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</si>
  <si>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</si>
  <si>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</si>
  <si>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</si>
  <si>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</si>
  <si>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</si>
  <si>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</si>
  <si>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</si>
  <si>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</si>
  <si>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</si>
  <si>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</si>
  <si>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</si>
  <si>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</si>
  <si>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</si>
  <si>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</si>
  <si>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</si>
  <si>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</si>
  <si>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</si>
  <si>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</si>
  <si>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</si>
  <si>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</si>
  <si>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</si>
  <si>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</si>
  <si>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</si>
  <si>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</si>
  <si>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</si>
  <si>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</si>
  <si>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</si>
  <si>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</si>
  <si>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</si>
  <si>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</si>
  <si>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</si>
  <si>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</si>
  <si>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</si>
  <si>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</si>
  <si>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</si>
  <si>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</si>
  <si>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</si>
  <si>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</si>
  <si>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</si>
  <si>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</si>
  <si>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</si>
  <si>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</si>
  <si>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</si>
  <si>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</si>
  <si>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</si>
  <si>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</si>
  <si>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</si>
  <si>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</si>
  <si>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</si>
  <si>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</si>
  <si>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</si>
  <si>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</si>
  <si>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</si>
  <si>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</si>
  <si>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</si>
  <si>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</si>
  <si>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</si>
  <si>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</si>
  <si>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</si>
  <si>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</si>
  <si>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</si>
  <si>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</si>
  <si>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</si>
  <si>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</si>
  <si>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</si>
  <si>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</si>
  <si>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</si>
  <si>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</si>
  <si>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</si>
  <si>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</si>
  <si>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</si>
  <si>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</si>
  <si>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</si>
  <si>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</si>
  <si>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</si>
  <si>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</si>
  <si>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</si>
  <si>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</si>
  <si>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</si>
  <si>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</si>
  <si>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</si>
  <si>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</si>
  <si>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</si>
  <si>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</si>
  <si>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</si>
  <si>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</si>
  <si>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</si>
  <si>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</si>
  <si>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</si>
  <si>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</si>
  <si>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</si>
  <si>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</si>
  <si>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</si>
  <si>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</si>
  <si>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</si>
  <si>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</si>
  <si>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</si>
  <si>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</si>
  <si>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</si>
  <si>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</si>
  <si>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</si>
  <si>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</si>
  <si>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</si>
  <si>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</si>
  <si>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</si>
  <si>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</si>
  <si>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</si>
  <si>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</si>
  <si>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</si>
  <si>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</si>
  <si>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</si>
  <si>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</si>
  <si>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</si>
  <si>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</si>
  <si>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</si>
  <si>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</si>
  <si>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</si>
  <si>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</si>
  <si>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</si>
  <si>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</si>
  <si>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</si>
  <si>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</si>
  <si>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</si>
  <si>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</si>
  <si>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</si>
  <si>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</si>
  <si>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</si>
  <si>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</si>
  <si>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</si>
  <si>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</si>
  <si>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</si>
  <si>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</si>
  <si>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</si>
  <si>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</si>
  <si>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</si>
  <si>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</si>
  <si>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</si>
  <si>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</si>
  <si>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</si>
  <si>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</si>
  <si>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</si>
  <si>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</si>
  <si>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</si>
  <si>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</si>
  <si>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</si>
  <si>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</si>
  <si>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</si>
  <si>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</si>
  <si>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</si>
  <si>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</si>
  <si>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</si>
  <si>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</si>
  <si>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</si>
  <si>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</si>
  <si>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</si>
  <si>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</si>
  <si>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</si>
  <si>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</si>
  <si>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</si>
  <si>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</si>
  <si>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</si>
  <si>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</si>
  <si>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</si>
  <si>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</si>
  <si>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</si>
  <si>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</si>
  <si>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</si>
  <si>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</si>
  <si>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</si>
  <si>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</si>
  <si>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</si>
  <si>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</si>
  <si>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</si>
  <si>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</si>
  <si>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</si>
  <si>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</si>
  <si>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</si>
  <si>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</si>
  <si>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</si>
  <si>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</si>
  <si>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</si>
  <si>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</si>
  <si>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</si>
  <si>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</si>
  <si>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</si>
  <si>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</si>
  <si>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</si>
  <si>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</si>
  <si>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</si>
  <si>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</si>
  <si>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</si>
  <si>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</si>
  <si>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</si>
  <si>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</si>
  <si>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</si>
  <si>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</si>
  <si>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</si>
  <si>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</si>
  <si>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</si>
  <si>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</si>
  <si>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</si>
  <si>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</si>
  <si>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</si>
  <si>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</si>
  <si>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</si>
  <si>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</si>
  <si>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</si>
  <si>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</si>
  <si>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</si>
  <si>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</si>
  <si>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</si>
  <si>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</si>
  <si>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</si>
  <si>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</si>
  <si>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</si>
  <si>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</si>
  <si>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</si>
  <si>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</si>
  <si>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</si>
  <si>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</si>
  <si>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</si>
  <si>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</si>
  <si>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</si>
  <si>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</si>
  <si>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</si>
  <si>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</si>
  <si>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</si>
  <si>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</si>
  <si>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</si>
  <si>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</si>
  <si>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</si>
  <si>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</si>
  <si>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</si>
  <si>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</si>
  <si>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</si>
  <si>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</si>
  <si>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</si>
  <si>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</si>
  <si>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</si>
  <si>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</si>
  <si>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</si>
  <si>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</si>
  <si>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</si>
  <si>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</si>
  <si>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</si>
  <si>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</si>
  <si>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</si>
  <si>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</si>
  <si>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</si>
  <si>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</si>
  <si>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</si>
  <si>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</si>
  <si>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</si>
  <si>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</si>
  <si>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</si>
  <si>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</si>
  <si>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</si>
  <si>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</si>
  <si>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</si>
  <si>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</si>
  <si>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</si>
  <si>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</si>
  <si>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</si>
  <si>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</si>
  <si>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</si>
  <si>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</si>
  <si>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</si>
  <si>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</si>
  <si>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</si>
  <si>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</si>
  <si>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</si>
  <si>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</si>
  <si>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</si>
  <si>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</si>
  <si>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</si>
  <si>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</si>
  <si>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</si>
  <si>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</si>
  <si>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</si>
  <si>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</si>
  <si>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</si>
  <si>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</si>
  <si>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</si>
  <si>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</si>
  <si>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</si>
  <si>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</si>
  <si>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</si>
  <si>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</si>
  <si>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</si>
  <si>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</si>
  <si>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</si>
  <si>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</si>
  <si>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</si>
  <si>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</si>
  <si>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</si>
  <si>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</si>
  <si>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</si>
  <si>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</si>
  <si>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</si>
  <si>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</si>
  <si>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</si>
  <si>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</si>
  <si>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</si>
  <si>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</si>
  <si>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</si>
  <si>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</si>
  <si>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</si>
  <si>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</si>
  <si>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</si>
  <si>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</si>
  <si>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</si>
  <si>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</si>
  <si>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</si>
  <si>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</si>
  <si>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</si>
  <si>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</si>
  <si>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</si>
  <si>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</si>
  <si>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</si>
  <si>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</si>
  <si>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</si>
  <si>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</si>
  <si>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</si>
  <si>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</si>
  <si>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</si>
  <si>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</si>
  <si>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</si>
  <si>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</si>
  <si>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</si>
  <si>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</si>
  <si>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</si>
  <si>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</si>
  <si>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</si>
  <si>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</si>
  <si>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</si>
  <si>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</si>
  <si>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</si>
  <si>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</si>
  <si>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</si>
  <si>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</si>
  <si>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</si>
  <si>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</si>
  <si>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</si>
  <si>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</si>
  <si>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</si>
  <si>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</si>
  <si>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</si>
  <si>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</si>
  <si>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</si>
  <si>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</si>
  <si>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</si>
  <si>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</si>
  <si>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</si>
  <si>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</si>
  <si>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</si>
  <si>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</si>
  <si>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</si>
  <si>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</si>
  <si>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</si>
  <si>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</si>
  <si>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</si>
  <si>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</si>
  <si>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</si>
  <si>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</si>
  <si>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</si>
  <si>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</si>
  <si>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</si>
  <si>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</si>
  <si>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</si>
  <si>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</si>
  <si>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</si>
  <si>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</si>
  <si>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</si>
  <si>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</si>
  <si>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</si>
  <si>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</si>
  <si>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</si>
  <si>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</si>
  <si>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</si>
  <si>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</si>
  <si>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</si>
  <si>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</si>
  <si>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</si>
  <si>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</si>
  <si>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</si>
  <si>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</si>
  <si>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</si>
  <si>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</si>
  <si>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</si>
  <si>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</si>
  <si>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</si>
  <si>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</si>
  <si>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</si>
  <si>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</si>
  <si>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</si>
  <si>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</si>
  <si>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</si>
  <si>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</si>
  <si>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</si>
  <si>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</si>
  <si>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</si>
  <si>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</si>
  <si>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</si>
  <si>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</si>
  <si>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</si>
  <si>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</si>
  <si>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</si>
  <si>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</si>
  <si>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</si>
  <si>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</si>
  <si>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</si>
  <si>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</si>
  <si>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</si>
  <si>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</si>
  <si>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</si>
  <si>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</si>
  <si>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</si>
  <si>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</si>
  <si>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</si>
  <si>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</si>
  <si>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</si>
  <si>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</si>
  <si>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</si>
  <si>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</si>
  <si>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</si>
  <si>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</si>
  <si>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</si>
  <si>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</si>
  <si>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</si>
  <si>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</si>
  <si>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</si>
  <si>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</si>
  <si>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</si>
  <si>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</si>
  <si>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</si>
  <si>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</si>
  <si>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</si>
  <si>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</si>
  <si>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</si>
  <si>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</si>
  <si>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</si>
  <si>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</si>
  <si>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</si>
  <si>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</si>
  <si>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</si>
  <si>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</si>
  <si>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</si>
  <si>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</si>
  <si>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</si>
  <si>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</si>
  <si>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</si>
  <si>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</si>
  <si>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</si>
  <si>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</si>
  <si>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</si>
  <si>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</si>
  <si>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</si>
  <si>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</si>
  <si>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</si>
  <si>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</si>
  <si>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</si>
  <si>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</si>
  <si>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</si>
  <si>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</si>
  <si>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</si>
  <si>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</si>
  <si>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</si>
  <si>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</si>
  <si>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</si>
  <si>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</si>
  <si>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</si>
  <si>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</si>
  <si>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</si>
  <si>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</si>
  <si>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</si>
  <si>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</si>
  <si>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</si>
  <si>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</si>
  <si>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</si>
  <si>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</si>
  <si>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</si>
  <si>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</si>
  <si>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</si>
  <si>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</si>
  <si>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</si>
  <si>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</si>
  <si>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</si>
  <si>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</si>
  <si>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</si>
  <si>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</si>
  <si>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</si>
  <si>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</si>
  <si>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</si>
  <si>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</si>
  <si>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</si>
  <si>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</si>
  <si>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</si>
  <si>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</si>
  <si>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</si>
  <si>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</si>
  <si>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</si>
  <si>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</si>
  <si>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</si>
  <si>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</si>
  <si>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</si>
  <si>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</si>
  <si>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</si>
  <si>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</si>
  <si>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</si>
  <si>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</si>
  <si>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</si>
  <si>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</si>
  <si>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</si>
  <si>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</si>
  <si>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</si>
  <si>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</si>
  <si>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</si>
  <si>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</si>
  <si>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</si>
  <si>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</si>
  <si>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</si>
  <si>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</si>
  <si>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</si>
  <si>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</si>
  <si>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</si>
  <si>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</si>
  <si>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</si>
  <si>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</si>
  <si>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</si>
  <si>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</si>
  <si>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</si>
  <si>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</si>
  <si>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</si>
  <si>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</si>
  <si>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</si>
  <si>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</si>
  <si>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</si>
  <si>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</si>
  <si>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</si>
  <si>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</si>
  <si>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</si>
  <si>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</si>
  <si>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</si>
  <si>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</si>
  <si>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</si>
  <si>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</si>
  <si>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</si>
  <si>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</si>
  <si>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</si>
  <si>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</si>
  <si>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</si>
  <si>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</si>
  <si>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</si>
  <si>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</si>
  <si>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</si>
  <si>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</si>
  <si>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</si>
  <si>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</si>
  <si>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</si>
  <si>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</si>
  <si>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</si>
  <si>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</si>
  <si>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</si>
  <si>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</si>
  <si>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</si>
  <si>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</si>
  <si>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</si>
  <si>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</si>
  <si>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</si>
  <si>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</si>
  <si>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</si>
  <si>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</si>
  <si>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</si>
  <si>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</si>
  <si>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</si>
  <si>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</si>
  <si>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</si>
  <si>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</si>
  <si>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</si>
  <si>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</si>
  <si>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</si>
  <si>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</si>
  <si>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</si>
  <si>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</si>
  <si>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</si>
  <si>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</si>
  <si>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</si>
  <si>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</si>
  <si>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</si>
  <si>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</si>
  <si>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</si>
  <si>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</si>
  <si>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</si>
  <si>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</si>
  <si>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</si>
  <si>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</si>
  <si>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</si>
  <si>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</si>
  <si>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</si>
  <si>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</si>
  <si>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</si>
  <si>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</si>
  <si>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</si>
  <si>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</si>
  <si>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</si>
  <si>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</si>
  <si>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</si>
  <si>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</si>
  <si>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</si>
  <si>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</si>
  <si>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</si>
  <si>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</si>
  <si>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</si>
  <si>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</si>
  <si>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</si>
  <si>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</si>
  <si>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</si>
  <si>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</si>
  <si>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</si>
  <si>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</si>
  <si>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</si>
  <si>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</si>
  <si>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</si>
  <si>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</si>
  <si>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</si>
  <si>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</si>
  <si>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</si>
  <si>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</si>
  <si>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</si>
  <si>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</si>
  <si>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</si>
  <si>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</si>
  <si>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</si>
  <si>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</si>
  <si>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</si>
  <si>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</si>
  <si>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</si>
  <si>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</si>
  <si>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</si>
  <si>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</si>
  <si>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</si>
  <si>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</si>
  <si>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</si>
  <si>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</si>
  <si>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</si>
  <si>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</si>
  <si>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</si>
  <si>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</si>
  <si>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</si>
  <si>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</si>
  <si>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</si>
  <si>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</si>
  <si>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</si>
  <si>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</si>
  <si>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</si>
  <si>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</si>
  <si>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</si>
  <si>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</si>
  <si>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</si>
  <si>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</si>
  <si>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</si>
  <si>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</si>
  <si>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</si>
  <si>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</si>
  <si>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</si>
  <si>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</si>
  <si>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</si>
  <si>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</si>
  <si>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</si>
  <si>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</si>
  <si>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</si>
  <si>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</si>
  <si>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</si>
  <si>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</si>
  <si>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</si>
  <si>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</si>
  <si>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</si>
  <si>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</si>
  <si>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</si>
  <si>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</si>
  <si>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</si>
  <si>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</si>
  <si>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</si>
  <si>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</si>
  <si>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</si>
  <si>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</si>
  <si>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</si>
  <si>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</si>
  <si>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</si>
  <si>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</si>
  <si>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</si>
  <si>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</si>
  <si>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</si>
  <si>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</si>
  <si>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</si>
  <si>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</si>
  <si>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</si>
  <si>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</si>
  <si>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</si>
  <si>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</si>
  <si>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</si>
  <si>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</si>
  <si>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</si>
  <si>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</si>
  <si>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</si>
  <si>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</si>
  <si>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</si>
  <si>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</si>
  <si>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</si>
  <si>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</si>
  <si>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</si>
  <si>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</si>
  <si>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</si>
  <si>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</si>
  <si>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</si>
  <si>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</si>
  <si>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</si>
  <si>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</si>
  <si>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</si>
  <si>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</si>
  <si>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</si>
  <si>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</si>
  <si>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</si>
  <si>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</si>
  <si>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</si>
  <si>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</si>
  <si>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</si>
  <si>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</si>
  <si>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</si>
  <si>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</si>
  <si>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</si>
  <si>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</si>
  <si>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</si>
  <si>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</si>
  <si>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</si>
  <si>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</si>
  <si>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</si>
  <si>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</si>
  <si>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</si>
  <si>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</si>
  <si>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</si>
  <si>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</si>
  <si>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</si>
  <si>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</si>
  <si>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</si>
  <si>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</si>
  <si>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</si>
  <si>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</si>
  <si>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</si>
  <si>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</si>
  <si>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</si>
  <si>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</si>
  <si>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</si>
  <si>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</si>
  <si>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</si>
  <si>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</si>
  <si>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</si>
  <si>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</si>
  <si>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</si>
  <si>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</si>
  <si>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</si>
  <si>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</si>
  <si>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</si>
  <si>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</si>
  <si>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</si>
  <si>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</si>
  <si>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</si>
  <si>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</si>
  <si>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</si>
  <si>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</si>
  <si>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</si>
  <si>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</si>
  <si>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</si>
  <si>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</si>
  <si>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</si>
  <si>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</si>
  <si>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</si>
  <si>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</si>
  <si>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</si>
  <si>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</si>
  <si>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</si>
  <si>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</si>
  <si>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</si>
  <si>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</si>
  <si>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</si>
  <si>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</si>
  <si>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</si>
  <si>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</si>
  <si>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</si>
  <si>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</si>
  <si>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</si>
  <si>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</si>
  <si>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</si>
  <si>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</si>
  <si>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</si>
  <si>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</si>
  <si>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</si>
  <si>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</si>
  <si>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</si>
  <si>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</si>
  <si>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</si>
  <si>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</si>
  <si>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</si>
  <si>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</si>
  <si>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</si>
  <si>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</si>
  <si>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</si>
  <si>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</si>
  <si>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</si>
  <si>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</si>
  <si>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</si>
  <si>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</si>
  <si>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</si>
  <si>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</si>
  <si>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</si>
  <si>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</si>
  <si>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</si>
  <si>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</si>
  <si>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</si>
  <si>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</si>
  <si>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</si>
  <si>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</si>
  <si>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</si>
  <si>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</si>
  <si>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</si>
  <si>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</si>
  <si>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</si>
  <si>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</si>
  <si>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</si>
  <si>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</si>
  <si>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</si>
  <si>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</si>
  <si>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</si>
  <si>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</si>
  <si>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</si>
  <si>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</si>
  <si>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</si>
  <si>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</si>
  <si>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</si>
  <si>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</si>
  <si>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</si>
  <si>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</si>
  <si>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</si>
  <si>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</si>
  <si>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</si>
  <si>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</si>
  <si>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</si>
  <si>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</si>
  <si>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</si>
  <si>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</si>
  <si>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</si>
  <si>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</si>
  <si>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</si>
  <si>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</si>
  <si>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</si>
  <si>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</si>
  <si>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</si>
  <si>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</si>
  <si>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</si>
  <si>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</si>
  <si>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</si>
  <si>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</si>
  <si>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</si>
  <si>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</si>
  <si>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</si>
  <si>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</si>
  <si>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</si>
  <si>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</si>
  <si>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</si>
  <si>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</si>
  <si>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</si>
  <si>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</si>
  <si>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</si>
  <si>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</si>
  <si>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</si>
  <si>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</si>
  <si>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</si>
  <si>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</si>
  <si>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</si>
  <si>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</si>
  <si>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</si>
  <si>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</si>
  <si>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</si>
  <si>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</si>
  <si>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</si>
  <si>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</si>
  <si>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</si>
  <si>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</si>
  <si>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</si>
  <si>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</si>
  <si>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</si>
  <si>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</si>
  <si>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</si>
  <si>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</si>
  <si>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</si>
  <si>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</si>
  <si>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</si>
  <si>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</si>
  <si>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</si>
  <si>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</si>
  <si>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</si>
  <si>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</si>
  <si>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</si>
  <si>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</si>
  <si>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</si>
  <si>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</si>
  <si>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</si>
  <si>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</si>
  <si>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</si>
  <si>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</si>
  <si>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</si>
  <si>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</si>
  <si>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</si>
  <si>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</si>
  <si>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</si>
  <si>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</si>
  <si>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</si>
  <si>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</si>
  <si>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</si>
  <si>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</si>
  <si>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</si>
  <si>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</si>
  <si>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</si>
  <si>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</si>
  <si>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</si>
  <si>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</si>
  <si>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</si>
  <si>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</si>
  <si>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</si>
  <si>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</si>
  <si>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</si>
  <si>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</si>
  <si>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</si>
  <si>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</si>
  <si>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</si>
  <si>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</si>
  <si>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</si>
  <si>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</si>
  <si>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</si>
  <si>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</si>
  <si>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</si>
  <si>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</si>
  <si>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</si>
  <si>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</si>
  <si>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</si>
  <si>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</si>
  <si>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</si>
  <si>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</si>
  <si>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</si>
  <si>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</si>
  <si>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</si>
  <si>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</si>
  <si>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</si>
  <si>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</si>
  <si>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</si>
  <si>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</si>
  <si>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</si>
  <si>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</si>
  <si>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</si>
  <si>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</si>
  <si>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</si>
  <si>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</si>
  <si>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</si>
  <si>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</si>
  <si>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</si>
  <si>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</si>
  <si>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</si>
  <si>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</si>
  <si>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</si>
  <si>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</si>
  <si>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</si>
  <si>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</si>
  <si>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</si>
  <si>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</si>
  <si>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</si>
  <si>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</si>
  <si>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</si>
  <si>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</si>
  <si>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</si>
  <si>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</si>
  <si>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</si>
  <si>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</si>
  <si>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</si>
  <si>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</si>
  <si>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</si>
  <si>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</si>
  <si>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</si>
  <si>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</si>
  <si>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</si>
  <si>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</si>
  <si>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</si>
  <si>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</si>
  <si>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</si>
  <si>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</si>
  <si>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</si>
  <si>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</si>
  <si>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</si>
  <si>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</si>
  <si>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</si>
  <si>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</si>
  <si>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</si>
  <si>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</si>
  <si>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</si>
  <si>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</si>
  <si>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</si>
  <si>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</si>
  <si>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</si>
  <si>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</si>
  <si>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</si>
  <si>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</si>
  <si>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</si>
  <si>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</si>
  <si>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</si>
  <si>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</si>
  <si>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</si>
  <si>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</si>
  <si>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</si>
  <si>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</si>
  <si>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</si>
  <si>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</si>
  <si>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</si>
  <si>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</si>
  <si>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</si>
  <si>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</si>
  <si>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</si>
  <si>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</si>
  <si>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</si>
  <si>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</si>
  <si>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</si>
  <si>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</si>
  <si>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</si>
  <si>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</si>
  <si>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</si>
  <si>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</si>
  <si>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</si>
  <si>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</si>
  <si>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</si>
  <si>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</si>
  <si>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</si>
  <si>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</si>
  <si>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</si>
  <si>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</si>
  <si>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</si>
  <si>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</si>
  <si>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</si>
  <si>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</si>
  <si>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</si>
  <si>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</si>
  <si>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</si>
  <si>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</si>
  <si>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</si>
  <si>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</si>
  <si>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</si>
  <si>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</si>
  <si>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</si>
  <si>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</si>
  <si>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</si>
  <si>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</si>
  <si>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</si>
  <si>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</si>
  <si>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</si>
  <si>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</si>
  <si>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</si>
  <si>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</si>
  <si>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</si>
  <si>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</si>
  <si>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</si>
  <si>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</si>
  <si>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</si>
  <si>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</si>
  <si>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</si>
  <si>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</si>
  <si>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</si>
  <si>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</si>
  <si>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</si>
  <si>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</si>
  <si>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</si>
  <si>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</si>
  <si>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</si>
  <si>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</si>
  <si>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</si>
  <si>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</si>
  <si>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</si>
  <si>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</si>
  <si>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</si>
  <si>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</si>
  <si>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</si>
  <si>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</si>
  <si>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</si>
  <si>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</si>
  <si>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</si>
  <si>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</si>
  <si>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</si>
  <si>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</si>
  <si>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</si>
  <si>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</si>
  <si>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</si>
  <si>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</si>
  <si>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</si>
  <si>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</si>
  <si>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</si>
  <si>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</si>
  <si>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</si>
  <si>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</si>
  <si>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</si>
  <si>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</si>
  <si>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</si>
  <si>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</si>
  <si>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</si>
  <si>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</si>
  <si>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</si>
  <si>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</si>
  <si>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</si>
  <si>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</si>
  <si>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</si>
  <si>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</si>
  <si>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</si>
  <si>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</si>
  <si>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</si>
  <si>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</si>
  <si>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</si>
  <si>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</si>
  <si>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</si>
  <si>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</si>
  <si>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</si>
  <si>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</si>
  <si>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</si>
  <si>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</si>
  <si>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</si>
  <si>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</si>
  <si>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</si>
  <si>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</si>
  <si>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</si>
  <si>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</si>
  <si>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</si>
  <si>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</si>
  <si>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</si>
  <si>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</si>
  <si>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</si>
  <si>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</si>
  <si>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</si>
  <si>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</si>
  <si>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</si>
  <si>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</si>
  <si>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</si>
  <si>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</si>
  <si>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</si>
  <si>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</si>
  <si>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</si>
  <si>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</si>
  <si>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</si>
  <si>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</si>
  <si>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</si>
  <si>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</si>
  <si>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</si>
  <si>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</si>
  <si>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</si>
  <si>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</si>
  <si>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</si>
  <si>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</si>
  <si>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</si>
  <si>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</si>
  <si>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</si>
  <si>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</si>
  <si>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</si>
  <si>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</si>
  <si>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</si>
  <si>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</si>
  <si>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</si>
  <si>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</si>
  <si>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</si>
  <si>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</si>
  <si>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</si>
  <si>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</si>
  <si>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</si>
  <si>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</si>
  <si>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</si>
  <si>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</si>
  <si>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</si>
  <si>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</si>
  <si>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</si>
  <si>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</si>
  <si>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</si>
  <si>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</si>
  <si>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</si>
  <si>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</si>
  <si>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</si>
  <si>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</si>
  <si>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</si>
  <si>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</si>
  <si>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</si>
  <si>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</si>
  <si>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</si>
  <si>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</si>
  <si>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</si>
  <si>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</si>
  <si>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</si>
  <si>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</si>
  <si>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</si>
  <si>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</si>
  <si>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</si>
  <si>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</si>
  <si>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</si>
  <si>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</si>
  <si>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</si>
  <si>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</si>
  <si>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</si>
  <si>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</si>
  <si>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</si>
  <si>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</si>
  <si>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</si>
  <si>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</si>
  <si>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</si>
  <si>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</si>
  <si>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</si>
  <si>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</si>
  <si>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</si>
  <si>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</si>
  <si>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</si>
  <si>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</si>
  <si>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</si>
  <si>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</si>
  <si>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</si>
  <si>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</si>
  <si>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</si>
  <si>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</si>
  <si>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</si>
  <si>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</si>
  <si>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</si>
  <si>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</si>
  <si>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</si>
  <si>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</si>
  <si>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</si>
  <si>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</si>
  <si>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</si>
  <si>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</si>
  <si>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</si>
  <si>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</si>
  <si>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</si>
  <si>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</si>
  <si>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</si>
  <si>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</si>
  <si>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</si>
  <si>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</si>
  <si>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</si>
  <si>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</si>
  <si>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</si>
  <si>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</si>
  <si>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</si>
  <si>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</si>
  <si>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</si>
  <si>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</si>
  <si>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</si>
  <si>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</si>
  <si>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</si>
  <si>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</si>
  <si>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</si>
  <si>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</si>
  <si>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</si>
  <si>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</si>
  <si>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</si>
  <si>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</si>
  <si>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</si>
  <si>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</si>
  <si>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</si>
  <si>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</si>
  <si>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</si>
  <si>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</si>
  <si>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</si>
  <si>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</si>
  <si>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</si>
  <si>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</si>
  <si>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</si>
  <si>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</si>
  <si>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</si>
  <si>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</si>
  <si>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</si>
  <si>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</si>
  <si>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</si>
  <si>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</si>
  <si>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</si>
  <si>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</si>
  <si>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</si>
  <si>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</si>
  <si>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</si>
  <si>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</si>
  <si>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</si>
  <si>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</si>
  <si>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</si>
  <si>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</si>
  <si>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</si>
  <si>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</si>
  <si>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</si>
  <si>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</si>
  <si>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</si>
  <si>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</si>
  <si>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</si>
  <si>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</si>
  <si>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</si>
  <si>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</si>
  <si>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</si>
  <si>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</si>
  <si>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</si>
  <si>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</si>
  <si>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</si>
  <si>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</si>
  <si>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</si>
  <si>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</si>
  <si>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</si>
  <si>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</si>
  <si>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</si>
  <si>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</si>
  <si>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</si>
  <si>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</si>
  <si>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</si>
  <si>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</si>
  <si>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</si>
  <si>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</si>
  <si>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</si>
  <si>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</si>
  <si>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</si>
  <si>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</si>
  <si>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</si>
  <si>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</si>
  <si>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</si>
  <si>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</si>
  <si>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</si>
  <si>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</si>
  <si>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</si>
  <si>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</si>
  <si>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</si>
  <si>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</si>
  <si>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</si>
  <si>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</si>
  <si>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</si>
  <si>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</si>
  <si>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</si>
  <si>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</si>
  <si>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</si>
  <si>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</si>
  <si>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</si>
  <si>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</si>
  <si>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</si>
  <si>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</si>
  <si>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</si>
  <si>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</si>
  <si>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</si>
  <si>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</si>
  <si>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</si>
  <si>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</si>
  <si>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</si>
  <si>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</si>
  <si>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</si>
  <si>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</si>
  <si>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</si>
  <si>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</si>
  <si>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</si>
  <si>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</si>
  <si>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</si>
  <si>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</si>
  <si>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</si>
  <si>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</si>
  <si>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</si>
  <si>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</si>
  <si>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</si>
  <si>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</si>
  <si>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</si>
  <si>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</si>
  <si>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</si>
  <si>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</si>
  <si>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</si>
  <si>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</si>
  <si>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</si>
  <si>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</si>
  <si>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</si>
  <si>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</si>
  <si>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</si>
  <si>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</si>
  <si>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</si>
  <si>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</si>
  <si>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</si>
  <si>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</si>
  <si>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</si>
  <si>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</si>
  <si>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</si>
  <si>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</si>
  <si>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</si>
  <si>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</si>
  <si>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</si>
  <si>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</si>
  <si>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</si>
  <si>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</si>
  <si>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</si>
  <si>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</si>
  <si>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</si>
  <si>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</si>
  <si>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</si>
  <si>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</si>
  <si>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</si>
  <si>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</si>
  <si>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</si>
  <si>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</si>
  <si>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</si>
  <si>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</si>
  <si>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</si>
  <si>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</si>
  <si>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</si>
  <si>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</si>
  <si>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</si>
  <si>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</si>
  <si>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</si>
  <si>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</si>
  <si>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</si>
  <si>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</si>
  <si>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</si>
  <si>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</si>
  <si>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</si>
  <si>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</si>
  <si>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</si>
  <si>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</si>
  <si>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</si>
  <si>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</si>
  <si>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</si>
  <si>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</si>
  <si>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</si>
  <si>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</si>
  <si>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</si>
  <si>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</si>
  <si>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</si>
  <si>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</si>
  <si>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</si>
  <si>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</si>
  <si>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</si>
  <si>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</si>
  <si>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</si>
  <si>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</si>
  <si>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</si>
  <si>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</si>
  <si>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</si>
  <si>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</si>
  <si>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</si>
  <si>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</si>
  <si>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</si>
  <si>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</si>
  <si>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</si>
  <si>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</si>
  <si>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</si>
  <si>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</si>
  <si>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</si>
  <si>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</si>
  <si>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</si>
  <si>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</si>
  <si>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</si>
  <si>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</si>
  <si>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</si>
  <si>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</si>
  <si>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</si>
  <si>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</si>
  <si>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</si>
  <si>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</si>
  <si>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</si>
  <si>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</si>
  <si>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</si>
  <si>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</si>
  <si>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</si>
  <si>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</si>
  <si>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</si>
  <si>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</si>
  <si>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</si>
  <si>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</si>
  <si>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</si>
  <si>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</si>
  <si>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</si>
  <si>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</si>
  <si>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</si>
  <si>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</si>
  <si>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</si>
  <si>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</si>
  <si>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</si>
  <si>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</si>
  <si>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</si>
  <si>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</si>
  <si>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</si>
  <si>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</si>
  <si>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</si>
  <si>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</si>
  <si>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</si>
  <si>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</si>
  <si>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</si>
  <si>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</si>
  <si>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</si>
  <si>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</si>
  <si>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</si>
  <si>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</si>
  <si>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</si>
  <si>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</si>
  <si>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</si>
  <si>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</si>
  <si>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</si>
  <si>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</si>
  <si>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</si>
  <si>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</si>
  <si>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</si>
  <si>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</si>
  <si>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</si>
  <si>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</si>
  <si>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</si>
  <si>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</si>
  <si>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</si>
  <si>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</si>
  <si>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</si>
  <si>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</si>
  <si>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</si>
  <si>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</si>
  <si>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</si>
  <si>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</si>
  <si>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</si>
  <si>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</si>
  <si>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</si>
  <si>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</si>
  <si>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</si>
  <si>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</si>
  <si>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</si>
  <si>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</si>
  <si>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</si>
  <si>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</si>
  <si>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</si>
  <si>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</si>
  <si>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</si>
  <si>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</si>
  <si>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</si>
  <si>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</si>
  <si>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</si>
  <si>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</si>
  <si>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</si>
  <si>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</si>
  <si>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</si>
  <si>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</si>
  <si>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</si>
  <si>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</si>
  <si>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</si>
  <si>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</si>
  <si>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</si>
  <si>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</si>
  <si>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</si>
  <si>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</si>
  <si>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</si>
  <si>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</si>
  <si>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</si>
  <si>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</si>
  <si>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</si>
  <si>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</si>
  <si>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</si>
  <si>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</si>
  <si>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</si>
  <si>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</si>
  <si>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</si>
  <si>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</si>
  <si>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</si>
  <si>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</si>
  <si>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</si>
  <si>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</si>
  <si>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</si>
  <si>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</si>
  <si>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</si>
  <si>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</si>
  <si>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</si>
  <si>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</si>
  <si>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</si>
  <si>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</si>
  <si>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</si>
  <si>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</si>
  <si>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</si>
  <si>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</si>
  <si>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</si>
  <si>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</si>
  <si>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</si>
  <si>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</si>
  <si>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</si>
  <si>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</si>
  <si>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</si>
  <si>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</si>
  <si>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</si>
  <si>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</si>
  <si>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</si>
  <si>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</si>
  <si>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</si>
  <si>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</si>
  <si>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</si>
  <si>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</si>
  <si>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</si>
  <si>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</si>
  <si>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</si>
  <si>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</si>
  <si>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</si>
  <si>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</si>
  <si>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</si>
  <si>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</si>
  <si>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</si>
  <si>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</si>
  <si>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</si>
  <si>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</si>
  <si>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</si>
  <si>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</si>
  <si>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</si>
  <si>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</si>
  <si>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</si>
  <si>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</si>
  <si>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</si>
  <si>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</si>
  <si>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</si>
  <si>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</si>
  <si>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</si>
  <si>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</si>
  <si>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</si>
  <si>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</si>
  <si>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</si>
  <si>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</si>
  <si>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</si>
  <si>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</si>
  <si>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</si>
  <si>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</si>
  <si>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</si>
  <si>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</si>
  <si>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</si>
  <si>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</si>
  <si>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</si>
  <si>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</si>
  <si>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</si>
  <si>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</si>
  <si>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</si>
  <si>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</si>
  <si>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</si>
  <si>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</si>
  <si>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</si>
  <si>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</si>
  <si>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</si>
  <si>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</si>
  <si>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</si>
  <si>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</si>
  <si>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</si>
  <si>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</si>
  <si>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</si>
  <si>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</si>
  <si>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</si>
  <si>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</si>
  <si>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</si>
  <si>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</si>
  <si>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</si>
  <si>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</si>
  <si>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</si>
  <si>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</si>
  <si>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</si>
  <si>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</si>
  <si>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</si>
  <si>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</si>
  <si>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</si>
  <si>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</si>
  <si>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</si>
  <si>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</si>
  <si>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</si>
  <si>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</si>
  <si>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</si>
  <si>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</si>
  <si>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</si>
  <si>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</si>
  <si>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</si>
  <si>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</si>
  <si>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</si>
  <si>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</si>
  <si>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</si>
  <si>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</si>
  <si>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</si>
  <si>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</si>
  <si>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</si>
  <si>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</si>
  <si>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</si>
  <si>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</si>
  <si>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</si>
  <si>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</si>
  <si>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</si>
  <si>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</si>
  <si>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</si>
  <si>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</si>
  <si>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</si>
  <si>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</si>
  <si>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</si>
  <si>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</si>
  <si>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</si>
  <si>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</si>
  <si>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</si>
  <si>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</si>
  <si>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</si>
  <si>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</si>
  <si>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</si>
  <si>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</si>
  <si>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</si>
  <si>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</si>
  <si>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</si>
  <si>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</si>
  <si>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</si>
  <si>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</si>
  <si>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</si>
  <si>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</si>
  <si>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</si>
  <si>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</si>
  <si>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</si>
  <si>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</si>
  <si>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</si>
  <si>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</si>
  <si>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</si>
  <si>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</si>
  <si>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</si>
  <si>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</si>
  <si>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</si>
  <si>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</si>
  <si>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</si>
  <si>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</si>
  <si>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</si>
  <si>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</si>
  <si>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</si>
  <si>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</si>
  <si>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</si>
  <si>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</si>
  <si>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</si>
  <si>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</si>
  <si>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</si>
  <si>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</si>
  <si>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</si>
  <si>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</si>
  <si>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</si>
  <si>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</si>
  <si>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</si>
  <si>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</si>
  <si>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</si>
  <si>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</si>
  <si>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</si>
  <si>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</si>
  <si>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</si>
  <si>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</si>
  <si>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</si>
  <si>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</si>
  <si>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</si>
  <si>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</si>
  <si>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</si>
  <si>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</si>
  <si>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</si>
  <si>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</si>
  <si>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</si>
  <si>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</si>
  <si>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</si>
  <si>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</si>
  <si>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</si>
  <si>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</si>
  <si>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</si>
  <si>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</si>
  <si>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</si>
  <si>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</si>
  <si>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</si>
  <si>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</si>
  <si>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</si>
  <si>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</si>
  <si>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</si>
  <si>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</si>
  <si>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</si>
  <si>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</si>
  <si>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</si>
  <si>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</si>
  <si>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</si>
  <si>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</si>
  <si>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</si>
  <si>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</si>
  <si>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</si>
  <si>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</si>
  <si>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</si>
  <si>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</si>
  <si>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</si>
  <si>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</si>
  <si>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</si>
  <si>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</si>
  <si>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</si>
  <si>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</si>
  <si>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</si>
  <si>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</si>
  <si>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</si>
  <si>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</si>
  <si>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</si>
  <si>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</si>
  <si>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</si>
  <si>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</si>
  <si>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</si>
  <si>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</si>
  <si>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</si>
  <si>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</si>
  <si>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</si>
  <si>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</si>
  <si>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</si>
  <si>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</si>
  <si>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</si>
  <si>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</si>
  <si>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</si>
  <si>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</si>
  <si>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</si>
  <si>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</si>
  <si>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</si>
  <si>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</si>
  <si>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</si>
  <si>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</si>
  <si>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</si>
  <si>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</si>
  <si>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</si>
  <si>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</si>
  <si>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</si>
  <si>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</si>
  <si>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</si>
  <si>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</si>
  <si>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</si>
  <si>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</si>
  <si>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</si>
  <si>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</si>
  <si>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</si>
  <si>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</si>
  <si>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</si>
  <si>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</si>
  <si>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</si>
  <si>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</si>
  <si>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</si>
  <si>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</si>
  <si>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</si>
  <si>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</si>
  <si>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</si>
  <si>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</si>
  <si>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</si>
  <si>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</si>
  <si>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</si>
  <si>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</si>
  <si>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</si>
  <si>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</si>
  <si>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</si>
  <si>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</si>
  <si>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</si>
  <si>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</si>
  <si>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</si>
  <si>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</si>
  <si>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</si>
  <si>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</si>
  <si>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</si>
  <si>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</si>
  <si>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</si>
  <si>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</si>
  <si>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</si>
  <si>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</si>
  <si>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</si>
  <si>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</si>
  <si>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</si>
  <si>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</si>
  <si>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</si>
  <si>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</si>
  <si>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</si>
  <si>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</si>
  <si>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</si>
  <si>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</si>
  <si>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</si>
  <si>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</si>
  <si>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</si>
  <si>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</si>
  <si>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</si>
  <si>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</si>
  <si>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</si>
  <si>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</si>
  <si>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</si>
  <si>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</si>
  <si>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</si>
  <si>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</si>
  <si>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</si>
  <si>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</si>
  <si>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</si>
  <si>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</si>
  <si>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</si>
  <si>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</si>
  <si>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</si>
  <si>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</si>
  <si>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</si>
  <si>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</si>
  <si>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</si>
  <si>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</si>
  <si>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</si>
  <si>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</si>
  <si>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</si>
  <si>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</si>
  <si>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</si>
  <si>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</si>
  <si>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</si>
  <si>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</si>
  <si>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</si>
  <si>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</si>
  <si>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</si>
  <si>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</si>
  <si>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</si>
  <si>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</si>
  <si>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</si>
  <si>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</si>
  <si>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</si>
  <si>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</si>
  <si>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</si>
  <si>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</si>
  <si>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</si>
  <si>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</si>
  <si>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</si>
  <si>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</si>
  <si>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</si>
  <si>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</si>
  <si>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</si>
  <si>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</si>
  <si>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</si>
  <si>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</si>
  <si>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</si>
  <si>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</si>
  <si>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</si>
  <si>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</si>
  <si>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</si>
  <si>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</si>
  <si>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</si>
  <si>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</si>
  <si>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</si>
  <si>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</si>
  <si>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</si>
  <si>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</si>
  <si>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</si>
  <si>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</si>
  <si>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</si>
  <si>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</si>
  <si>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</si>
  <si>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</si>
  <si>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</si>
  <si>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</si>
  <si>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</si>
  <si>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</si>
  <si>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</si>
  <si>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</si>
  <si>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</si>
  <si>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</si>
  <si>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</si>
  <si>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</si>
  <si>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</si>
  <si>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</si>
  <si>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</si>
  <si>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</si>
  <si>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</si>
  <si>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</si>
  <si>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</si>
  <si>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</si>
  <si>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</si>
  <si>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</si>
  <si>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</si>
  <si>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</si>
  <si>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</si>
  <si>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</si>
  <si>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</si>
  <si>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</si>
  <si>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</si>
  <si>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</si>
  <si>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</si>
  <si>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</si>
  <si>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</si>
  <si>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</si>
  <si>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</si>
  <si>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</si>
  <si>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</si>
  <si>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</si>
  <si>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</si>
  <si>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</si>
  <si>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</si>
  <si>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</si>
  <si>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</si>
  <si>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</si>
  <si>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</si>
  <si>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</si>
  <si>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</si>
  <si>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</si>
  <si>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</si>
  <si>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</si>
  <si>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</si>
  <si>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</si>
  <si>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</si>
  <si>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</si>
  <si>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</si>
  <si>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</si>
  <si>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</si>
  <si>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</si>
  <si>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</si>
  <si>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</si>
  <si>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</si>
  <si>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</si>
  <si>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</si>
  <si>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</si>
  <si>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</si>
  <si>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</si>
  <si>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</si>
  <si>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</si>
  <si>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</si>
  <si>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</si>
  <si>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</si>
  <si>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</si>
  <si>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</si>
  <si>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</si>
  <si>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</si>
  <si>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</si>
  <si>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</si>
  <si>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</si>
  <si>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</si>
  <si>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</si>
  <si>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</si>
  <si>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</si>
  <si>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</si>
  <si>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</si>
  <si>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</si>
  <si>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</si>
  <si>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</si>
  <si>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</si>
  <si>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</si>
  <si>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</si>
  <si>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</si>
  <si>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</si>
  <si>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</si>
  <si>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</si>
  <si>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</si>
  <si>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</si>
  <si>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</si>
  <si>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</si>
  <si>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</si>
  <si>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</si>
  <si>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</si>
  <si>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</si>
  <si>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</si>
  <si>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</si>
  <si>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</si>
  <si>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</si>
  <si>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</si>
  <si>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</si>
  <si>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</si>
  <si>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</si>
  <si>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</si>
  <si>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</si>
  <si>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</si>
  <si>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</si>
  <si>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</si>
  <si>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</si>
  <si>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</si>
  <si>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</si>
  <si>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</si>
  <si>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</si>
  <si>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</si>
  <si>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</si>
  <si>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</si>
  <si>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</si>
  <si>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</si>
  <si>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</si>
  <si>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</si>
  <si>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</si>
  <si>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</si>
  <si>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</si>
  <si>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</si>
  <si>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</si>
  <si>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</si>
  <si>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</si>
  <si>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</si>
  <si>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</si>
  <si>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</si>
  <si>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</si>
  <si>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</si>
  <si>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</si>
  <si>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</si>
  <si>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</si>
  <si>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</si>
  <si>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</si>
  <si>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</si>
  <si>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</si>
  <si>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</si>
  <si>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</si>
  <si>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</si>
  <si>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</si>
  <si>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</si>
  <si>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</si>
  <si>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</si>
  <si>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</si>
  <si>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</si>
  <si>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</si>
  <si>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</si>
  <si>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</si>
  <si>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</si>
  <si>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</si>
  <si>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</si>
  <si>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</si>
  <si>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</si>
  <si>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</si>
  <si>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</si>
  <si>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</si>
  <si>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</si>
  <si>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</si>
  <si>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</si>
  <si>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</si>
  <si>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</si>
  <si>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</si>
  <si>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</si>
  <si>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</si>
  <si>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</si>
  <si>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</si>
  <si>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</si>
  <si>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</si>
  <si>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</si>
  <si>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</si>
  <si>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</si>
  <si>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</si>
  <si>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</si>
  <si>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</si>
  <si>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</si>
  <si>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</si>
  <si>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</si>
  <si>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</si>
  <si>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</si>
  <si>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</si>
  <si>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</si>
  <si>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</si>
  <si>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</si>
  <si>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</si>
  <si>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</si>
  <si>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</si>
  <si>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</si>
  <si>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</si>
  <si>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</si>
  <si>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</si>
  <si>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</si>
  <si>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</si>
  <si>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</si>
  <si>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</si>
  <si>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</si>
  <si>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</si>
  <si>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</si>
  <si>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</si>
  <si>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</si>
  <si>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</si>
  <si>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</si>
  <si>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</si>
  <si>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</si>
  <si>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</si>
  <si>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</si>
  <si>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</si>
  <si>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</si>
  <si>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</si>
  <si>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</si>
  <si>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</si>
  <si>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</si>
  <si>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</si>
  <si>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</si>
  <si>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</si>
  <si>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</si>
  <si>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</si>
  <si>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</si>
  <si>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</si>
  <si>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</si>
  <si>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</si>
  <si>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</si>
  <si>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</si>
  <si>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</si>
  <si>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</si>
  <si>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</si>
  <si>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</si>
  <si>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</si>
  <si>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</si>
  <si>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</si>
  <si>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</si>
  <si>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</si>
  <si>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</si>
  <si>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</si>
  <si>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</si>
  <si>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</si>
  <si>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</si>
  <si>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</si>
  <si>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</si>
  <si>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</si>
  <si>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</si>
  <si>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</si>
  <si>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</si>
  <si>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</si>
  <si>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</si>
  <si>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</si>
  <si>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</si>
  <si>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</si>
  <si>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</si>
  <si>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</si>
  <si>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</si>
  <si>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</si>
  <si>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</si>
  <si>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</si>
  <si>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</si>
  <si>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</si>
  <si>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</si>
  <si>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</si>
  <si>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</si>
  <si>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</si>
  <si>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</si>
  <si>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</si>
  <si>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</si>
  <si>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</si>
  <si>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</si>
  <si>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</si>
  <si>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</si>
  <si>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</si>
  <si>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</si>
  <si>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</si>
  <si>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</si>
  <si>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</si>
  <si>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</si>
  <si>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</si>
  <si>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</si>
  <si>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</si>
  <si>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</si>
  <si>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</si>
  <si>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</si>
  <si>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</si>
  <si>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</si>
  <si>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</si>
  <si>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</si>
  <si>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</si>
  <si>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</si>
  <si>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</si>
  <si>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</si>
  <si>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</si>
  <si>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</si>
  <si>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</si>
  <si>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</si>
  <si>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</si>
  <si>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</si>
  <si>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</si>
  <si>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</si>
  <si>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</si>
  <si>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</si>
  <si>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</si>
  <si>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</si>
  <si>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</si>
  <si>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</si>
  <si>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</si>
  <si>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</si>
  <si>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</si>
  <si>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</si>
  <si>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</si>
  <si>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</si>
  <si>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</si>
  <si>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</si>
  <si>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</si>
  <si>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</si>
  <si>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</si>
  <si>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</si>
  <si>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</si>
  <si>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</si>
  <si>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</si>
  <si>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</si>
  <si>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</si>
  <si>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</si>
  <si>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</si>
  <si>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</si>
  <si>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</si>
  <si>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</si>
  <si>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</si>
  <si>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</si>
  <si>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</si>
  <si>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</si>
  <si>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</si>
  <si>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</si>
  <si>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</si>
  <si>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</si>
  <si>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</si>
  <si>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</si>
  <si>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</si>
  <si>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</si>
  <si>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</si>
  <si>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</si>
  <si>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</si>
  <si>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</si>
  <si>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</si>
  <si>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</si>
  <si>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</si>
  <si>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</si>
  <si>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</si>
  <si>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</si>
  <si>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</si>
  <si>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</si>
  <si>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</si>
  <si>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</si>
  <si>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</si>
  <si>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</si>
  <si>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</si>
  <si>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</si>
  <si>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</si>
  <si>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</si>
  <si>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</si>
  <si>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</si>
  <si>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</si>
  <si>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</si>
  <si>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</si>
  <si>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</si>
  <si>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</si>
  <si>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</si>
  <si>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</si>
  <si>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</si>
  <si>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</si>
  <si>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</si>
  <si>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</si>
  <si>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</si>
  <si>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</si>
  <si>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</si>
  <si>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</si>
  <si>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</si>
  <si>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</si>
  <si>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</si>
  <si>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</si>
  <si>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</si>
  <si>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</si>
  <si>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</si>
  <si>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</si>
  <si>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</si>
  <si>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</si>
  <si>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</si>
  <si>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</si>
  <si>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</si>
  <si>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</si>
  <si>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</si>
  <si>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</si>
  <si>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</si>
  <si>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</si>
  <si>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</si>
  <si>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</si>
  <si>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</si>
  <si>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</si>
  <si>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</si>
  <si>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</si>
  <si>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</si>
  <si>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</si>
  <si>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</si>
  <si>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</si>
  <si>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</si>
  <si>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</si>
  <si>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</si>
  <si>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</si>
  <si>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</si>
  <si>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</si>
  <si>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</si>
  <si>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</si>
  <si>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</si>
  <si>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</si>
  <si>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</si>
  <si>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</si>
  <si>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</si>
  <si>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</si>
  <si>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</si>
  <si>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</si>
  <si>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</si>
  <si>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</si>
  <si>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</si>
  <si>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</si>
  <si>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</si>
  <si>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</si>
  <si>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</si>
  <si>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</si>
  <si>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</si>
  <si>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</si>
  <si>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</si>
  <si>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</si>
  <si>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</si>
  <si>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</si>
  <si>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</si>
  <si>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</si>
  <si>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</si>
  <si>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</si>
  <si>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</si>
  <si>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</si>
  <si>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</si>
  <si>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</si>
  <si>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</si>
  <si>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</si>
  <si>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</si>
  <si>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</si>
  <si>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</si>
  <si>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</si>
  <si>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</si>
  <si>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</si>
  <si>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</si>
  <si>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</si>
  <si>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</si>
  <si>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</si>
  <si>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</si>
  <si>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</si>
  <si>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</si>
  <si>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</si>
  <si>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</si>
  <si>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</si>
  <si>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</si>
  <si>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</si>
  <si>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</si>
  <si>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</si>
  <si>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</si>
  <si>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</si>
  <si>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</si>
  <si>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</si>
  <si>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</si>
  <si>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</si>
  <si>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</si>
  <si>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</si>
  <si>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</si>
  <si>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</si>
  <si>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</si>
  <si>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</si>
  <si>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</si>
  <si>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</si>
  <si>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</si>
  <si>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</si>
  <si>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</si>
  <si>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</si>
  <si>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</si>
  <si>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</si>
  <si>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</si>
  <si>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</si>
  <si>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</si>
  <si>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</si>
  <si>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</si>
  <si>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</si>
  <si>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</si>
  <si>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</si>
  <si>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</si>
  <si>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</si>
  <si>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</si>
  <si>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</si>
  <si>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</si>
  <si>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</si>
  <si>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</si>
  <si>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</si>
  <si>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</si>
  <si>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</si>
  <si>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</si>
  <si>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</si>
  <si>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</si>
  <si>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</si>
  <si>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</si>
  <si>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</si>
  <si>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</si>
  <si>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</si>
  <si>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</si>
  <si>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</si>
  <si>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</si>
  <si>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</si>
  <si>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</si>
  <si>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</si>
  <si>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</si>
  <si>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</si>
  <si>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</si>
  <si>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</si>
  <si>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</si>
  <si>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</si>
  <si>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</si>
  <si>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</si>
  <si>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</si>
  <si>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</si>
  <si>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</si>
  <si>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</si>
  <si>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</si>
  <si>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</si>
  <si>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</si>
  <si>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</si>
  <si>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</si>
  <si>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</si>
  <si>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</si>
  <si>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</si>
  <si>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</si>
  <si>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</si>
  <si>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</si>
  <si>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</si>
  <si>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</si>
  <si>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</si>
  <si>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</si>
  <si>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</si>
  <si>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</si>
  <si>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</si>
  <si>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</si>
  <si>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</si>
  <si>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</si>
  <si>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</si>
  <si>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</si>
  <si>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</si>
  <si>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</si>
  <si>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</si>
  <si>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</si>
  <si>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</si>
  <si>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</si>
  <si>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</si>
  <si>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</si>
  <si>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</si>
  <si>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</si>
  <si>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</si>
  <si>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</si>
  <si>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</si>
  <si>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</si>
  <si>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</si>
  <si>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</si>
  <si>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</si>
  <si>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</si>
  <si>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</si>
  <si>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</si>
  <si>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</si>
  <si>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</si>
  <si>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</si>
  <si>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</si>
  <si>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</si>
  <si>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</si>
  <si>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</si>
  <si>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</si>
  <si>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</si>
  <si>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</si>
  <si>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</si>
  <si>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</si>
  <si>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</si>
  <si>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</si>
  <si>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</si>
  <si>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</si>
  <si>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</si>
  <si>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</si>
  <si>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</si>
  <si>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</si>
  <si>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</si>
  <si>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</si>
  <si>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</si>
  <si>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</si>
  <si>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</si>
  <si>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</si>
  <si>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</si>
  <si>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</si>
  <si>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</si>
  <si>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</si>
  <si>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</si>
  <si>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</si>
  <si>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</si>
  <si>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</si>
  <si>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</si>
  <si>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</si>
  <si>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</si>
  <si>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</si>
  <si>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</si>
  <si>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</si>
  <si>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</si>
  <si>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</si>
  <si>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</si>
  <si>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</si>
  <si>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</si>
  <si>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</si>
  <si>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</si>
  <si>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</si>
  <si>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</si>
  <si>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</si>
  <si>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</si>
  <si>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</si>
  <si>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</si>
  <si>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</si>
  <si>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</si>
  <si>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</si>
  <si>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</si>
  <si>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</si>
  <si>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</si>
  <si>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</si>
  <si>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</si>
  <si>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</si>
  <si>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</si>
  <si>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</si>
  <si>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</si>
  <si>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</si>
  <si>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</si>
  <si>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</si>
  <si>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</si>
  <si>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</si>
  <si>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</si>
  <si>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</si>
  <si>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</si>
  <si>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</si>
  <si>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</si>
  <si>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</si>
  <si>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</si>
  <si>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</si>
  <si>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</si>
  <si>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</si>
  <si>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</si>
  <si>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</si>
  <si>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</si>
  <si>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</si>
  <si>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</si>
  <si>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</si>
  <si>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</si>
  <si>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</si>
  <si>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</si>
  <si>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</si>
  <si>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</si>
  <si>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</si>
  <si>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</si>
  <si>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</si>
  <si>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</si>
  <si>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</si>
  <si>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</si>
  <si>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</si>
  <si>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</si>
  <si>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</si>
  <si>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</si>
  <si>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</si>
  <si>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</si>
  <si>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</si>
  <si>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</si>
  <si>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</si>
  <si>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</si>
  <si>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</si>
  <si>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</si>
  <si>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</si>
  <si>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</si>
  <si>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</si>
  <si>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</si>
  <si>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</si>
  <si>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</si>
  <si>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</si>
  <si>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</si>
  <si>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</si>
  <si>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</si>
  <si>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</si>
  <si>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</si>
  <si>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</si>
  <si>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</si>
  <si>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</si>
  <si>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</si>
  <si>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</si>
  <si>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</si>
  <si>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</si>
  <si>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</si>
  <si>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</si>
  <si>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</si>
  <si>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</si>
  <si>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</si>
  <si>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</si>
  <si>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</si>
  <si>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</si>
  <si>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</si>
  <si>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</si>
  <si>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</si>
  <si>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</si>
  <si>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</si>
  <si>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</si>
  <si>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</si>
  <si>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</si>
  <si>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</si>
  <si>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</si>
  <si>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</si>
  <si>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</si>
  <si>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</si>
  <si>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</si>
  <si>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</si>
  <si>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</si>
  <si>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</si>
  <si>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</si>
  <si>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</si>
  <si>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</si>
  <si>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</si>
  <si>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</si>
  <si>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</si>
  <si>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</si>
  <si>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</si>
  <si>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</si>
  <si>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</si>
  <si>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</si>
  <si>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</si>
  <si>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</si>
  <si>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</si>
  <si>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</si>
  <si>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</si>
  <si>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</si>
  <si>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</si>
  <si>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</si>
  <si>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</si>
  <si>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</si>
  <si>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</si>
  <si>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</si>
  <si>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</si>
  <si>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</si>
  <si>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</si>
  <si>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</si>
  <si>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</si>
  <si>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</si>
  <si>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</si>
  <si>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</si>
  <si>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</si>
  <si>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</si>
  <si>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</si>
  <si>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</si>
  <si>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</si>
  <si>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</si>
  <si>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</si>
  <si>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</si>
  <si>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</si>
  <si>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</si>
  <si>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</si>
  <si>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</si>
  <si>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</si>
  <si>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</si>
  <si>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</si>
  <si>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</si>
  <si>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</si>
  <si>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</si>
  <si>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</si>
  <si>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</si>
  <si>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</si>
  <si>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</si>
  <si>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</si>
  <si>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</si>
  <si>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</si>
  <si>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</si>
  <si>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</si>
  <si>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</si>
  <si>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</si>
  <si>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</si>
  <si>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</si>
  <si>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</si>
  <si>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</si>
  <si>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</si>
  <si>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</si>
  <si>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</si>
  <si>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</si>
  <si>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</si>
  <si>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</si>
  <si>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</si>
  <si>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</si>
  <si>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</si>
  <si>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</si>
  <si>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</si>
  <si>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</si>
  <si>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</si>
  <si>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</si>
  <si>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</si>
  <si>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</si>
  <si>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</si>
  <si>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</si>
  <si>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</si>
  <si>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</si>
  <si>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</si>
  <si>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</si>
  <si>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</si>
  <si>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</si>
  <si>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</si>
  <si>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</si>
  <si>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</si>
  <si>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</si>
  <si>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</si>
  <si>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</si>
  <si>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</si>
  <si>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</si>
  <si>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</si>
  <si>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</si>
  <si>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</si>
  <si>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</si>
  <si>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</si>
  <si>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</si>
  <si>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</si>
  <si>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</si>
  <si>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</si>
  <si>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</si>
  <si>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</si>
  <si>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</si>
  <si>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</si>
  <si>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</si>
  <si>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</si>
  <si>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</si>
  <si>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</si>
  <si>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</si>
  <si>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</si>
  <si>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</si>
  <si>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</si>
  <si>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</si>
  <si>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</si>
  <si>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</si>
  <si>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</si>
  <si>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</si>
  <si>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</si>
  <si>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</si>
  <si>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</si>
  <si>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</si>
  <si>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</si>
  <si>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</si>
  <si>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</si>
  <si>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</si>
  <si>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</si>
  <si>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</si>
  <si>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</si>
  <si>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</si>
  <si>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</si>
  <si>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</si>
  <si>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</si>
  <si>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</si>
  <si>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</si>
  <si>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</si>
  <si>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</si>
  <si>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</si>
  <si>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</si>
  <si>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</si>
  <si>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</si>
  <si>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</si>
  <si>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</si>
  <si>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</si>
  <si>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</si>
  <si>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</si>
  <si>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</si>
  <si>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</si>
  <si>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</si>
  <si>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</si>
  <si>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</si>
  <si>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</si>
  <si>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</si>
  <si>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</si>
  <si>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</si>
  <si>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</si>
  <si>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</si>
  <si>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</si>
  <si>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</si>
  <si>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</si>
  <si>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</si>
  <si>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</si>
  <si>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</si>
  <si>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</si>
  <si>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</si>
  <si>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</si>
  <si>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</si>
  <si>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</si>
  <si>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</si>
  <si>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</si>
  <si>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</si>
  <si>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</si>
  <si>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</si>
  <si>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</si>
  <si>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</si>
  <si>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</si>
  <si>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</si>
  <si>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</si>
  <si>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</si>
  <si>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</si>
  <si>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</si>
  <si>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</si>
  <si>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</si>
  <si>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</si>
  <si>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</si>
  <si>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</si>
  <si>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</si>
  <si>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</si>
  <si>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</si>
  <si>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</si>
  <si>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</si>
  <si>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</si>
  <si>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</si>
  <si>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</si>
  <si>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</si>
  <si>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</si>
  <si>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</si>
  <si>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</si>
  <si>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</si>
  <si>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</si>
  <si>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</si>
  <si>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</si>
  <si>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</si>
  <si>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</si>
  <si>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</si>
  <si>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</si>
  <si>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</si>
  <si>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</si>
  <si>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</si>
  <si>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</si>
  <si>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</si>
  <si>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</si>
  <si>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</si>
  <si>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</si>
  <si>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</si>
  <si>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</si>
  <si>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</si>
  <si>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</si>
  <si>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</si>
  <si>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</si>
  <si>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</si>
  <si>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</si>
  <si>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</si>
  <si>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</si>
  <si>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</si>
  <si>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</si>
  <si>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</si>
  <si>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</si>
  <si>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</si>
  <si>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</si>
  <si>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</si>
  <si>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</si>
  <si>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</si>
  <si>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</si>
  <si>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</si>
  <si>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</si>
  <si>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</si>
  <si>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</si>
  <si>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</si>
  <si>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</si>
  <si>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</si>
  <si>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</si>
  <si>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</si>
  <si>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</si>
  <si>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</si>
  <si>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</si>
  <si>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</si>
  <si>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</si>
  <si>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</si>
  <si>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</si>
  <si>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</si>
  <si>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</si>
  <si>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</si>
  <si>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</si>
  <si>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</si>
  <si>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</si>
  <si>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</si>
  <si>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</si>
  <si>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</si>
  <si>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</si>
  <si>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</si>
  <si>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</si>
  <si>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</si>
  <si>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</si>
  <si>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</si>
  <si>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</si>
  <si>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</si>
  <si>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</si>
  <si>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</si>
  <si>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</si>
  <si>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</si>
  <si>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</si>
  <si>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</si>
  <si>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</si>
  <si>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</si>
  <si>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</si>
  <si>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</si>
  <si>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</si>
  <si>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</si>
  <si>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</si>
  <si>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</si>
  <si>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</si>
  <si>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</si>
  <si>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</si>
  <si>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</si>
  <si>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</si>
  <si>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</si>
  <si>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</si>
  <si>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</si>
  <si>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</si>
  <si>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</si>
  <si>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</si>
  <si>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</si>
  <si>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</si>
  <si>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</si>
  <si>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</si>
  <si>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</si>
  <si>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</si>
  <si>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</si>
  <si>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</si>
  <si>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</si>
  <si>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</si>
  <si>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</si>
  <si>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</si>
  <si>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</si>
  <si>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</si>
  <si>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</si>
  <si>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</si>
  <si>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</si>
  <si>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</si>
  <si>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</si>
  <si>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</si>
  <si>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</si>
  <si>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</si>
  <si>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</si>
  <si>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</si>
  <si>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</si>
  <si>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</si>
  <si>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</si>
  <si>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</si>
  <si>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</si>
  <si>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</si>
  <si>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</si>
  <si>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</si>
  <si>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</si>
  <si>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</si>
  <si>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</si>
  <si>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</si>
  <si>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</si>
  <si>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</si>
  <si>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</si>
  <si>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</si>
  <si>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</si>
  <si>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</si>
  <si>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</si>
  <si>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</si>
  <si>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</si>
  <si>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</si>
  <si>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</si>
  <si>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</si>
  <si>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</si>
  <si>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</si>
  <si>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</si>
  <si>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</si>
  <si>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</si>
  <si>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</si>
  <si>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</si>
  <si>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</si>
  <si>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</si>
  <si>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</si>
  <si>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</si>
  <si>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</si>
  <si>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</si>
  <si>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</si>
  <si>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</si>
  <si>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</si>
  <si>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</si>
  <si>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</si>
  <si>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</si>
  <si>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</si>
  <si>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</si>
  <si>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</si>
  <si>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</si>
  <si>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</si>
  <si>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</si>
  <si>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</si>
  <si>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</si>
  <si>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</si>
  <si>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</si>
  <si>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</si>
  <si>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</si>
  <si>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</si>
  <si>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</si>
  <si>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</si>
  <si>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</si>
  <si>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</si>
  <si>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</si>
  <si>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</si>
  <si>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</si>
  <si>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</si>
  <si>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</si>
  <si>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</si>
  <si>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</si>
  <si>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</si>
  <si>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</si>
  <si>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</si>
  <si>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</si>
  <si>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</si>
  <si>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</si>
  <si>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</si>
  <si>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</si>
  <si>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</si>
  <si>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</si>
  <si>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</si>
  <si>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</si>
  <si>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</si>
  <si>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</si>
  <si>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</si>
  <si>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</si>
  <si>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</si>
  <si>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</si>
  <si>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</si>
  <si>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</si>
  <si>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</si>
  <si>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</si>
  <si>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</si>
  <si>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</si>
  <si>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</si>
  <si>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</si>
  <si>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</si>
  <si>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</si>
  <si>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</si>
  <si>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</si>
  <si>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</si>
  <si>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</si>
  <si>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</si>
  <si>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</si>
  <si>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</si>
  <si>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</si>
  <si>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</si>
  <si>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</si>
  <si>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</si>
  <si>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</si>
  <si>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</si>
  <si>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</si>
  <si>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</si>
  <si>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</si>
  <si>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</si>
  <si>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</si>
  <si>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</si>
  <si>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</si>
  <si>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</si>
  <si>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</si>
  <si>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</si>
  <si>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</si>
  <si>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</si>
  <si>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</si>
  <si>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</si>
  <si>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</si>
  <si>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</si>
  <si>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</si>
  <si>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</si>
  <si>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</si>
  <si>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</si>
  <si>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</si>
  <si>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</si>
  <si>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</si>
  <si>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</si>
  <si>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</si>
  <si>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</si>
  <si>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</si>
  <si>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</si>
  <si>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</si>
  <si>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</si>
  <si>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</si>
  <si>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</si>
  <si>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</si>
  <si>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</si>
  <si>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</si>
  <si>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</si>
  <si>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</si>
  <si>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</si>
  <si>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</si>
  <si>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</si>
  <si>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</si>
  <si>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</si>
  <si>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</si>
  <si>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</si>
  <si>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</si>
  <si>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</si>
  <si>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</si>
  <si>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</si>
  <si>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</si>
  <si>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</si>
  <si>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</si>
  <si>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</si>
  <si>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</si>
  <si>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</si>
  <si>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</si>
  <si>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</si>
  <si>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</si>
  <si>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</si>
  <si>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</si>
  <si>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</si>
  <si>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</si>
  <si>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</si>
  <si>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</si>
  <si>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</si>
  <si>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</si>
  <si>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</si>
  <si>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</si>
  <si>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</si>
  <si>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</si>
  <si>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</si>
  <si>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</si>
  <si>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</si>
  <si>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</si>
  <si>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</si>
  <si>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</si>
  <si>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</si>
  <si>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</si>
  <si>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</si>
  <si>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</si>
  <si>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</si>
  <si>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</si>
  <si>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</si>
  <si>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</si>
  <si>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</si>
  <si>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</si>
  <si>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</si>
  <si>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</si>
  <si>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</si>
  <si>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</si>
  <si>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</si>
  <si>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</si>
  <si>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</si>
  <si>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</si>
  <si>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</si>
  <si>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</si>
  <si>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</si>
  <si>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</si>
  <si>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</si>
  <si>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</si>
  <si>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</si>
  <si>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</si>
  <si>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</si>
  <si>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</si>
  <si>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</si>
  <si>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</si>
  <si>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</si>
  <si>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</si>
  <si>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</si>
  <si>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</si>
  <si>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</si>
  <si>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</si>
  <si>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</si>
  <si>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</si>
  <si>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</si>
  <si>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</si>
  <si>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</si>
  <si>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</si>
  <si>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</si>
  <si>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</si>
  <si>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</si>
  <si>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</si>
  <si>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</si>
  <si>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</si>
  <si>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</si>
  <si>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</si>
  <si>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</si>
  <si>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</si>
  <si>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</si>
  <si>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</si>
  <si>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</si>
  <si>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</si>
  <si>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</si>
  <si>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</si>
  <si>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</si>
  <si>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</si>
  <si>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</si>
  <si>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</si>
  <si>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</si>
  <si>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</si>
  <si>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</si>
  <si>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</si>
  <si>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</si>
  <si>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</si>
  <si>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</si>
  <si>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</si>
  <si>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</si>
  <si>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</si>
  <si>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</si>
  <si>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</si>
  <si>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</si>
  <si>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</si>
  <si>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</si>
  <si>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</si>
  <si>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</si>
  <si>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</si>
  <si>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</si>
  <si>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</si>
  <si>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</si>
  <si>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</si>
  <si>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</si>
  <si>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</si>
  <si>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</si>
  <si>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</si>
  <si>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</si>
  <si>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</si>
  <si>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</si>
  <si>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</si>
  <si>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</si>
  <si>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</si>
  <si>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</si>
  <si>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</si>
  <si>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</si>
  <si>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</si>
  <si>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</si>
  <si>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</si>
  <si>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</si>
  <si>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</si>
  <si>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</si>
  <si>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</si>
  <si>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</si>
  <si>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</si>
  <si>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</si>
  <si>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</si>
  <si>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</si>
  <si>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</si>
  <si>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</si>
  <si>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</si>
  <si>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</si>
  <si>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</si>
  <si>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</si>
  <si>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</si>
  <si>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</si>
  <si>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</si>
  <si>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</si>
  <si>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</si>
  <si>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</si>
  <si>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</si>
  <si>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</si>
  <si>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</si>
  <si>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</si>
  <si>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</si>
  <si>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</si>
  <si>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</si>
  <si>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</si>
  <si>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</si>
  <si>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</si>
  <si>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</si>
  <si>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</si>
  <si>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</si>
  <si>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</si>
  <si>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</si>
  <si>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</si>
  <si>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</si>
  <si>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</si>
  <si>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</si>
  <si>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</si>
  <si>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</si>
  <si>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</si>
  <si>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</si>
  <si>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</si>
  <si>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</si>
  <si>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</si>
  <si>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</si>
  <si>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</si>
  <si>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</si>
  <si>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</si>
  <si>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</si>
  <si>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</si>
  <si>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</si>
  <si>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</si>
  <si>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</si>
  <si>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</si>
  <si>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</si>
  <si>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</si>
  <si>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</si>
  <si>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</si>
  <si>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</si>
  <si>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</si>
  <si>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</si>
  <si>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</si>
  <si>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</si>
  <si>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</si>
  <si>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</si>
  <si>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</si>
  <si>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</si>
  <si>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</si>
  <si>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</si>
  <si>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</si>
  <si>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</si>
  <si>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</si>
  <si>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</si>
  <si>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</si>
  <si>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</si>
  <si>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</si>
  <si>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</si>
  <si>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</si>
  <si>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</si>
  <si>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</si>
  <si>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</si>
  <si>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</si>
  <si>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</si>
  <si>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</si>
  <si>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</si>
  <si>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</si>
  <si>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</si>
  <si>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</si>
  <si>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</si>
  <si>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</si>
  <si>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</si>
  <si>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</si>
  <si>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</si>
  <si>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</si>
  <si>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</si>
  <si>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</si>
  <si>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</si>
  <si>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</si>
  <si>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</si>
  <si>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</si>
  <si>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</si>
  <si>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</si>
  <si>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</si>
  <si>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</si>
  <si>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</si>
  <si>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</si>
  <si>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</si>
  <si>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</si>
  <si>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</si>
  <si>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</si>
  <si>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</si>
  <si>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</si>
  <si>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</si>
  <si>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</si>
  <si>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</si>
  <si>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</si>
  <si>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</si>
  <si>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</si>
  <si>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</si>
  <si>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</si>
  <si>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</si>
  <si>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</si>
  <si>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</si>
  <si>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</si>
  <si>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</si>
  <si>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</si>
  <si>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</si>
  <si>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</si>
  <si>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</si>
  <si>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</si>
  <si>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</si>
  <si>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</si>
  <si>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</si>
  <si>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</si>
  <si>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</si>
  <si>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</si>
  <si>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</si>
  <si>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</si>
  <si>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</si>
  <si>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</si>
  <si>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</si>
  <si>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</si>
  <si>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</si>
  <si>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</si>
  <si>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</si>
  <si>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</si>
  <si>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</si>
  <si>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</si>
  <si>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</si>
  <si>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</si>
  <si>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</si>
  <si>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</si>
  <si>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</si>
  <si>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</si>
  <si>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</si>
  <si>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</si>
  <si>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</si>
  <si>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</si>
  <si>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</si>
  <si>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</si>
  <si>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</si>
  <si>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</si>
  <si>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</si>
  <si>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</si>
  <si>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</si>
  <si>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</si>
  <si>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</si>
  <si>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</si>
  <si>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</si>
  <si>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</si>
  <si>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</si>
  <si>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</si>
  <si>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</si>
  <si>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</si>
  <si>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</si>
  <si>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</si>
  <si>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</si>
  <si>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</si>
  <si>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</si>
  <si>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</si>
  <si>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</si>
  <si>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</si>
  <si>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</si>
  <si>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</si>
  <si>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</si>
  <si>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</si>
  <si>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</si>
  <si>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</si>
  <si>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</si>
  <si>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</si>
  <si>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</si>
  <si>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</si>
  <si>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</si>
  <si>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</si>
  <si>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</si>
  <si>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</si>
  <si>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</si>
  <si>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</si>
  <si>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</si>
  <si>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</si>
  <si>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</si>
  <si>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</si>
  <si>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</si>
  <si>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</si>
  <si>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</si>
  <si>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</si>
  <si>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</si>
  <si>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</si>
  <si>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</si>
  <si>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</si>
  <si>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</si>
  <si>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</si>
  <si>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</si>
  <si>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</si>
  <si>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</si>
  <si>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</si>
  <si>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</si>
  <si>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</si>
  <si>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</si>
  <si>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</si>
  <si>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</si>
  <si>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</si>
  <si>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</si>
  <si>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</si>
  <si>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</si>
  <si>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</si>
  <si>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</si>
  <si>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</si>
  <si>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</si>
  <si>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</si>
  <si>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</si>
  <si>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</si>
  <si>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</si>
  <si>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</si>
  <si>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</si>
  <si>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</si>
  <si>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</si>
  <si>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</si>
  <si>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</si>
  <si>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</si>
  <si>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</si>
  <si>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</si>
  <si>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</si>
  <si>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</si>
  <si>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</si>
  <si>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</si>
  <si>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</si>
  <si>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</si>
  <si>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</si>
  <si>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</si>
  <si>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</si>
  <si>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</si>
  <si>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</si>
  <si>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</si>
  <si>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</si>
  <si>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</si>
  <si>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</si>
  <si>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</si>
  <si>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</si>
  <si>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</si>
  <si>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</si>
  <si>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</si>
  <si>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</si>
  <si>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</si>
  <si>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</si>
  <si>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</si>
  <si>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</si>
  <si>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</si>
  <si>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</si>
  <si>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</si>
  <si>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</si>
  <si>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</si>
  <si>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</si>
  <si>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</si>
  <si>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</si>
  <si>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</si>
  <si>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</si>
  <si>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</si>
  <si>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</si>
  <si>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</si>
  <si>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</si>
  <si>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</si>
  <si>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</si>
  <si>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</si>
  <si>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</si>
  <si>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</si>
  <si>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</si>
  <si>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</si>
  <si>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</si>
  <si>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</si>
  <si>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</si>
  <si>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</si>
  <si>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</si>
  <si>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</si>
  <si>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</si>
  <si>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</si>
  <si>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</si>
  <si>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</si>
  <si>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</si>
  <si>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</si>
  <si>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</si>
  <si>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</si>
  <si>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</si>
  <si>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</si>
  <si>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</si>
  <si>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</si>
  <si>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</si>
  <si>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</si>
  <si>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</si>
  <si>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</si>
  <si>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</si>
  <si>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</si>
  <si>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</si>
  <si>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</si>
  <si>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</si>
  <si>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</si>
  <si>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</si>
  <si>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</si>
  <si>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</si>
  <si>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</si>
  <si>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</si>
  <si>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</si>
  <si>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</si>
  <si>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</si>
  <si>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</si>
  <si>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</si>
  <si>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</si>
  <si>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</si>
  <si>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</si>
  <si>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</si>
  <si>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</si>
  <si>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</si>
  <si>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</si>
  <si>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</si>
  <si>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</si>
  <si>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</si>
  <si>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</si>
  <si>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</si>
  <si>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</si>
  <si>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</si>
  <si>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</si>
  <si>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</si>
  <si>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</si>
  <si>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</si>
  <si>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</si>
  <si>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</si>
  <si>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</si>
  <si>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</si>
  <si>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</si>
  <si>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</si>
  <si>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</si>
  <si>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</si>
  <si>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</si>
  <si>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</si>
  <si>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</si>
  <si>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</si>
  <si>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</si>
  <si>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</si>
  <si>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</si>
  <si>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</si>
  <si>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</si>
  <si>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</si>
  <si>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</si>
  <si>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</si>
  <si>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</si>
  <si>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</si>
  <si>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</si>
  <si>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</si>
  <si>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</si>
  <si>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</si>
  <si>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</si>
  <si>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</si>
  <si>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</si>
  <si>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</si>
  <si>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</si>
  <si>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</si>
  <si>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</si>
  <si>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</si>
  <si>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</si>
  <si>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</si>
  <si>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</si>
  <si>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</si>
  <si>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</si>
  <si>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</si>
  <si>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</si>
  <si>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</si>
  <si>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</si>
  <si>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</si>
  <si>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</si>
  <si>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</si>
  <si>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</si>
  <si>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</si>
  <si>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</si>
  <si>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</si>
  <si>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</si>
  <si>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</si>
  <si>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</si>
  <si>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</si>
  <si>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</si>
  <si>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</si>
  <si>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</si>
  <si>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</si>
  <si>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</si>
  <si>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</si>
  <si>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</si>
  <si>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</si>
  <si>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</si>
  <si>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</si>
  <si>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</si>
  <si>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</si>
  <si>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</si>
  <si>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</si>
  <si>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</si>
  <si>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</si>
  <si>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</si>
  <si>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</si>
  <si>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</si>
  <si>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</si>
  <si>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</si>
  <si>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</si>
  <si>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</si>
  <si>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</si>
  <si>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</si>
  <si>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</si>
  <si>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</si>
  <si>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</si>
  <si>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</si>
  <si>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</si>
  <si>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</si>
  <si>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</si>
  <si>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</si>
  <si>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</si>
  <si>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</si>
  <si>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</si>
  <si>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</si>
  <si>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</si>
  <si>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</si>
  <si>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</si>
  <si>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</si>
  <si>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</si>
  <si>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</si>
  <si>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</si>
  <si>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</si>
  <si>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</si>
  <si>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</si>
  <si>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</si>
  <si>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</si>
  <si>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</si>
  <si>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</si>
  <si>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</si>
  <si>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</si>
  <si>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</si>
  <si>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</si>
  <si>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</si>
  <si>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</si>
  <si>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</si>
  <si>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</si>
  <si>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</si>
  <si>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</si>
  <si>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</si>
  <si>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</si>
  <si>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</si>
  <si>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</si>
  <si>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</si>
  <si>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</si>
  <si>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</si>
  <si>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</si>
  <si>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</si>
  <si>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</si>
  <si>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</si>
  <si>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</si>
  <si>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</si>
  <si>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</si>
  <si>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</si>
  <si>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</si>
  <si>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</si>
  <si>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</si>
  <si>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</si>
  <si>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</si>
  <si>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</si>
  <si>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</si>
  <si>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</si>
  <si>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</si>
  <si>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</si>
  <si>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</si>
  <si>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</si>
  <si>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</si>
  <si>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</si>
  <si>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</si>
  <si>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</si>
  <si>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</si>
  <si>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</si>
  <si>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</si>
  <si>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</si>
  <si>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</si>
  <si>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</si>
  <si>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</si>
  <si>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</si>
  <si>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</si>
  <si>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</si>
  <si>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</si>
  <si>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</si>
  <si>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</si>
  <si>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</si>
  <si>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</si>
  <si>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</si>
  <si>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</si>
  <si>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</si>
  <si>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</si>
  <si>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</si>
  <si>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</si>
  <si>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</si>
  <si>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</si>
  <si>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</si>
  <si>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</si>
  <si>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</si>
  <si>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</si>
  <si>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</si>
  <si>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</si>
  <si>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</si>
  <si>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</si>
  <si>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</si>
  <si>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</si>
  <si>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</si>
  <si>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</si>
  <si>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</si>
  <si>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</si>
  <si>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</si>
  <si>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</si>
  <si>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</si>
  <si>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</si>
  <si>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</si>
  <si>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</si>
  <si>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</si>
  <si>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</si>
  <si>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</si>
  <si>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</si>
  <si>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</si>
  <si>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</si>
  <si>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</si>
  <si>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</si>
  <si>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</si>
  <si>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</si>
  <si>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</si>
  <si>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</si>
  <si>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</si>
  <si>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</si>
  <si>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</si>
  <si>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</si>
  <si>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</si>
  <si>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</si>
  <si>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</si>
  <si>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</si>
  <si>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</si>
  <si>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</si>
  <si>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</si>
  <si>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</si>
  <si>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</si>
  <si>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</si>
  <si>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</si>
  <si>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</si>
  <si>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</si>
  <si>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</si>
  <si>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</si>
  <si>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</si>
  <si>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</si>
  <si>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</si>
  <si>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</si>
  <si>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</si>
  <si>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</si>
  <si>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</si>
  <si>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</si>
  <si>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</si>
  <si>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</si>
  <si>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</si>
  <si>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</si>
  <si>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</si>
  <si>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</si>
  <si>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</si>
  <si>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</si>
  <si>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</si>
  <si>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</si>
  <si>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</si>
  <si>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</si>
  <si>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</si>
  <si>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</si>
  <si>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</si>
  <si>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</si>
  <si>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</si>
  <si>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</si>
  <si>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</si>
  <si>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</si>
  <si>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</si>
  <si>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</si>
  <si>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</si>
  <si>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</si>
  <si>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</si>
  <si>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</si>
  <si>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</si>
  <si>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</si>
  <si>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</si>
  <si>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</si>
  <si>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</si>
  <si>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</si>
  <si>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</si>
  <si>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</si>
  <si>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</si>
  <si>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</si>
  <si>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</si>
  <si>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</si>
  <si>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</si>
  <si>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</si>
  <si>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</si>
  <si>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</si>
  <si>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</si>
  <si>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</si>
  <si>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</si>
  <si>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</si>
  <si>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</si>
  <si>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</si>
  <si>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</si>
  <si>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</si>
  <si>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</si>
  <si>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</si>
  <si>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</si>
  <si>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</si>
  <si>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</si>
  <si>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</si>
  <si>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</si>
  <si>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</si>
  <si>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</si>
  <si>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</si>
  <si>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</si>
  <si>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</si>
  <si>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</si>
  <si>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</si>
  <si>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</si>
  <si>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</si>
  <si>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</si>
  <si>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</si>
  <si>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</si>
  <si>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</si>
  <si>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</si>
  <si>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</si>
  <si>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</si>
  <si>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</si>
  <si>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</si>
  <si>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</si>
  <si>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</si>
  <si>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</si>
  <si>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</si>
  <si>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</si>
  <si>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</si>
  <si>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</si>
  <si>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</si>
  <si>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</si>
  <si>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</si>
  <si>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</si>
  <si>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</si>
  <si>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</si>
  <si>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</si>
  <si>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</si>
  <si>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</si>
  <si>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</si>
  <si>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</si>
  <si>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</si>
  <si>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</si>
  <si>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</si>
  <si>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</si>
  <si>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</si>
  <si>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</si>
  <si>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</si>
  <si>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</si>
  <si>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</si>
  <si>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</si>
  <si>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</si>
  <si>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</si>
  <si>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</si>
  <si>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</si>
  <si>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</si>
  <si>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</si>
  <si>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</si>
  <si>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</si>
  <si>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</si>
  <si>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</si>
  <si>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</si>
  <si>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</si>
  <si>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</si>
  <si>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</si>
  <si>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</si>
  <si>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</si>
  <si>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</si>
  <si>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</si>
  <si>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</si>
  <si>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</si>
  <si>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</si>
  <si>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</si>
  <si>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</si>
  <si>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</si>
  <si>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</si>
  <si>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</si>
  <si>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</si>
  <si>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</si>
  <si>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</si>
  <si>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</si>
  <si>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</si>
  <si>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</si>
  <si>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</si>
  <si>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</si>
  <si>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</si>
  <si>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</si>
  <si>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</si>
  <si>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</si>
  <si>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</si>
  <si>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</si>
  <si>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</si>
  <si>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</si>
  <si>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</si>
  <si>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</si>
  <si>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</si>
  <si>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</si>
  <si>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</si>
  <si>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</si>
  <si>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</si>
  <si>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</si>
  <si>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</si>
  <si>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</si>
  <si>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</si>
  <si>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</si>
  <si>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</si>
  <si>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</si>
  <si>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</si>
  <si>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</si>
  <si>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</si>
  <si>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</si>
  <si>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</si>
  <si>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</si>
  <si>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</si>
  <si>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</si>
  <si>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</si>
  <si>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</si>
  <si>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</si>
  <si>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</si>
  <si>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</si>
  <si>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</si>
  <si>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</si>
  <si>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</si>
  <si>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</si>
  <si>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</si>
  <si>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</si>
  <si>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</si>
  <si>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</si>
  <si>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</si>
  <si>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</si>
  <si>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</si>
  <si>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</si>
  <si>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</si>
  <si>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</si>
  <si>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</si>
  <si>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</si>
  <si>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</si>
  <si>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</si>
  <si>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</si>
  <si>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</si>
  <si>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</si>
  <si>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</si>
  <si>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</si>
  <si>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</si>
  <si>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</si>
  <si>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</si>
  <si>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</si>
  <si>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</si>
  <si>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</si>
  <si>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</si>
  <si>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</si>
  <si>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</si>
  <si>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</si>
  <si>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</si>
  <si>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</si>
  <si>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</si>
  <si>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</si>
  <si>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</si>
  <si>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</si>
  <si>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</si>
  <si>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</si>
  <si>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</si>
  <si>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</si>
  <si>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</si>
  <si>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</si>
  <si>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</si>
  <si>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</si>
  <si>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</si>
  <si>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</si>
  <si>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</si>
  <si>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</si>
  <si>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</si>
  <si>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</si>
  <si>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</si>
  <si>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</si>
  <si>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</si>
  <si>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</si>
  <si>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</si>
  <si>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</si>
  <si>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</si>
  <si>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</si>
  <si>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</si>
  <si>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</si>
  <si>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</si>
  <si>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</si>
  <si>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</si>
  <si>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</si>
  <si>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</si>
  <si>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</si>
  <si>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</si>
  <si>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</si>
  <si>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</si>
  <si>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</si>
  <si>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</si>
  <si>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</si>
  <si>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</si>
  <si>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</si>
  <si>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</si>
  <si>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</si>
  <si>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</si>
  <si>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</si>
  <si>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</si>
  <si>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</si>
  <si>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</si>
  <si>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</si>
  <si>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</si>
  <si>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</si>
  <si>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</si>
  <si>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</si>
  <si>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</si>
  <si>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</si>
  <si>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</si>
  <si>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</si>
  <si>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</si>
  <si>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</si>
  <si>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</si>
  <si>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</si>
  <si>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</si>
  <si>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</si>
  <si>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</si>
  <si>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</si>
  <si>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</si>
  <si>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</si>
  <si>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</si>
  <si>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</si>
  <si>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</si>
  <si>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</si>
  <si>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</si>
  <si>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</si>
  <si>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</si>
  <si>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</si>
  <si>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</si>
  <si>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</si>
  <si>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</si>
  <si>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</si>
  <si>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</si>
  <si>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</si>
  <si>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</si>
  <si>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</si>
  <si>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</si>
  <si>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</si>
  <si>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</si>
  <si>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</si>
  <si>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</si>
  <si>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</si>
  <si>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</si>
  <si>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</si>
  <si>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</si>
  <si>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</si>
  <si>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</si>
  <si>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</si>
  <si>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</si>
  <si>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</si>
  <si>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</si>
  <si>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</si>
  <si>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</si>
  <si>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</si>
  <si>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</si>
  <si>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</si>
  <si>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</si>
  <si>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</si>
  <si>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</si>
  <si>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</si>
  <si>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</si>
  <si>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</si>
  <si>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</si>
  <si>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</si>
  <si>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</si>
  <si>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</si>
  <si>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</si>
  <si>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</si>
  <si>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</si>
  <si>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</si>
  <si>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</si>
  <si>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</si>
  <si>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</si>
  <si>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</si>
  <si>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</si>
  <si>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</si>
  <si>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</si>
  <si>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</si>
  <si>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</si>
  <si>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</si>
  <si>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</si>
  <si>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</si>
  <si>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</si>
  <si>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</si>
  <si>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</si>
  <si>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</si>
  <si>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</si>
  <si>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</si>
  <si>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</si>
  <si>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</si>
  <si>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</si>
  <si>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</si>
  <si>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</si>
  <si>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</si>
  <si>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</si>
  <si>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</si>
  <si>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</si>
  <si>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</si>
  <si>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</si>
  <si>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</si>
  <si>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</si>
  <si>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</si>
  <si>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</si>
  <si>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</si>
  <si>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</si>
  <si>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</si>
  <si>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</si>
  <si>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</si>
  <si>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</si>
  <si>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</si>
  <si>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</si>
  <si>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</si>
  <si>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</si>
  <si>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</si>
  <si>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</si>
  <si>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</si>
  <si>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</si>
  <si>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</si>
  <si>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</si>
  <si>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</si>
  <si>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</si>
  <si>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</si>
  <si>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</si>
  <si>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</si>
  <si>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</si>
  <si>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</si>
  <si>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</si>
  <si>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</si>
  <si>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</si>
  <si>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</si>
  <si>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</si>
  <si>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</si>
  <si>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</si>
  <si>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</si>
  <si>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</si>
  <si>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</si>
  <si>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</si>
  <si>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</si>
  <si>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</si>
  <si>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</si>
  <si>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</si>
  <si>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</si>
  <si>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</si>
  <si>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</si>
  <si>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</si>
  <si>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</si>
  <si>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</si>
  <si>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</si>
  <si>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</si>
  <si>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</si>
  <si>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</si>
  <si>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</si>
  <si>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</si>
  <si>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</si>
  <si>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</si>
  <si>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</si>
  <si>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</si>
  <si>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</si>
  <si>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</si>
  <si>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</si>
  <si>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</si>
  <si>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</si>
  <si>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</si>
  <si>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</si>
  <si>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</si>
  <si>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</si>
  <si>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</si>
  <si>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</si>
  <si>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</si>
  <si>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</si>
  <si>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</si>
  <si>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</si>
  <si>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</si>
  <si>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</si>
  <si>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</si>
  <si>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</si>
  <si>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</si>
  <si>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</si>
  <si>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</si>
  <si>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</si>
  <si>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</si>
  <si>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</si>
  <si>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</si>
  <si>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</si>
  <si>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</si>
  <si>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</si>
  <si>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</si>
  <si>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</si>
  <si>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</si>
  <si>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</si>
  <si>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</si>
  <si>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</si>
  <si>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</si>
  <si>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</si>
  <si>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</si>
  <si>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</si>
  <si>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</si>
  <si>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</si>
  <si>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</si>
  <si>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</si>
  <si>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</si>
  <si>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</si>
  <si>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</si>
  <si>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</si>
  <si>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</si>
  <si>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</si>
  <si>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</si>
  <si>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</si>
  <si>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</si>
  <si>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</si>
  <si>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</si>
  <si>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</si>
  <si>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</si>
  <si>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</si>
  <si>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</si>
  <si>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</si>
  <si>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</si>
  <si>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</si>
  <si>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</si>
  <si>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</si>
  <si>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</si>
  <si>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</si>
  <si>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</si>
  <si>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</si>
  <si>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</si>
  <si>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</si>
  <si>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</si>
  <si>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</si>
  <si>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</si>
  <si>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</si>
  <si>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</si>
  <si>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</si>
  <si>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</si>
  <si>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</si>
  <si>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</si>
  <si>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</si>
  <si>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</si>
  <si>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</si>
  <si>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</si>
  <si>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</si>
  <si>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</si>
  <si>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</si>
  <si>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</si>
  <si>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</si>
  <si>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</si>
  <si>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</si>
  <si>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</si>
  <si>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</si>
  <si>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</si>
  <si>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</si>
  <si>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</si>
  <si>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</si>
  <si>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</si>
  <si>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</si>
  <si>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</si>
  <si>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</si>
  <si>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</si>
  <si>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</si>
  <si>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</si>
  <si>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</si>
  <si>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</si>
  <si>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</si>
  <si>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</si>
  <si>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</si>
  <si>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</si>
  <si>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</si>
  <si>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</si>
  <si>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</si>
  <si>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</si>
  <si>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</si>
  <si>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</si>
  <si>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</si>
  <si>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</si>
  <si>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</si>
  <si>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</si>
  <si>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</si>
  <si>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</si>
  <si>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</si>
  <si>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</si>
  <si>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</si>
  <si>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</si>
  <si>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</si>
  <si>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</si>
  <si>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</si>
  <si>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</si>
  <si>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</si>
  <si>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</si>
  <si>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</si>
  <si>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</si>
  <si>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</si>
  <si>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</si>
  <si>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</si>
  <si>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</si>
  <si>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</si>
  <si>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</si>
  <si>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</si>
  <si>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</si>
  <si>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</si>
  <si>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</si>
  <si>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</si>
  <si>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</si>
  <si>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</si>
  <si>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</si>
  <si>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</si>
  <si>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</si>
  <si>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</si>
  <si>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</si>
  <si>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</si>
  <si>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</si>
  <si>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</si>
  <si>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</si>
  <si>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</si>
  <si>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</si>
  <si>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</si>
  <si>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</si>
  <si>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</si>
  <si>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</si>
  <si>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</si>
  <si>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</si>
  <si>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</si>
  <si>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</si>
  <si>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</si>
  <si>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</si>
  <si>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</si>
  <si>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</si>
  <si>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</si>
  <si>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</si>
  <si>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</si>
  <si>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</si>
  <si>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</si>
  <si>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</si>
  <si>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</si>
  <si>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</si>
  <si>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</si>
  <si>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</si>
  <si>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</si>
  <si>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</si>
  <si>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</si>
  <si>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</si>
  <si>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</si>
  <si>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</si>
  <si>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</si>
  <si>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</si>
  <si>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</si>
  <si>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</si>
  <si>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</si>
  <si>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</si>
  <si>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</si>
  <si>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</si>
  <si>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</si>
  <si>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</si>
  <si>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</si>
  <si>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</si>
  <si>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</si>
  <si>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</si>
  <si>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</si>
  <si>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</si>
  <si>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</si>
  <si>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</si>
  <si>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</si>
  <si>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</si>
  <si>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</si>
  <si>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</si>
  <si>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</si>
  <si>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</si>
  <si>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</si>
  <si>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</si>
  <si>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</si>
  <si>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</si>
  <si>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</si>
  <si>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</si>
  <si>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</si>
  <si>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</si>
  <si>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</si>
  <si>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</si>
  <si>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</si>
  <si>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</si>
  <si>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</si>
  <si>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</si>
  <si>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</si>
  <si>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</si>
  <si>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</si>
  <si>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</si>
  <si>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</si>
  <si>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</si>
  <si>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</si>
  <si>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</si>
  <si>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</si>
  <si>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</si>
  <si>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</si>
  <si>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</si>
  <si>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</si>
  <si>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</si>
  <si>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</si>
  <si>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</si>
  <si>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</si>
  <si>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</si>
  <si>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</si>
  <si>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</si>
  <si>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</si>
  <si>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</si>
  <si>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</si>
  <si>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</si>
  <si>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</si>
  <si>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</si>
  <si>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</si>
  <si>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</si>
  <si>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</si>
  <si>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</si>
  <si>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</si>
  <si>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</si>
  <si>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</si>
  <si>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</si>
  <si>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</si>
  <si>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</si>
  <si>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</si>
  <si>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</si>
  <si>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</si>
  <si>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</si>
  <si>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</si>
  <si>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</si>
  <si>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</si>
  <si>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</si>
  <si>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</si>
  <si>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</si>
  <si>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</si>
  <si>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</si>
  <si>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</si>
  <si>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</si>
  <si>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</si>
  <si>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</si>
  <si>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</si>
  <si>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</si>
  <si>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</si>
  <si>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</si>
  <si>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</si>
  <si>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</si>
  <si>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</si>
  <si>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</si>
  <si>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</si>
  <si>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</si>
  <si>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</si>
  <si>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</si>
  <si>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</si>
  <si>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</si>
  <si>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</si>
  <si>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</si>
  <si>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</si>
  <si>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</si>
  <si>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</si>
  <si>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</si>
  <si>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</si>
  <si>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</si>
  <si>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</si>
  <si>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</si>
  <si>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</si>
  <si>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</si>
  <si>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</si>
  <si>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</si>
  <si>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</si>
  <si>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</si>
  <si>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</si>
  <si>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</si>
  <si>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</si>
  <si>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</si>
  <si>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</si>
  <si>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</si>
  <si>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</si>
  <si>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</si>
  <si>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</si>
  <si>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</si>
  <si>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</si>
  <si>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</si>
  <si>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</si>
  <si>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</si>
  <si>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</si>
  <si>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</si>
  <si>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</si>
  <si>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</si>
  <si>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</si>
  <si>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</si>
  <si>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</si>
  <si>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</si>
  <si>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</si>
  <si>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</si>
  <si>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</si>
  <si>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</si>
  <si>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</si>
  <si>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</si>
  <si>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</si>
  <si>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</si>
  <si>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</si>
  <si>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</si>
  <si>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</si>
  <si>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</si>
  <si>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</si>
  <si>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</si>
  <si>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</si>
  <si>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</si>
  <si>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</si>
  <si>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</si>
  <si>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</si>
  <si>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</si>
  <si>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</si>
  <si>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</si>
  <si>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</si>
  <si>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</si>
  <si>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</si>
  <si>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</si>
  <si>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</si>
  <si>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</si>
  <si>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</si>
  <si>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</si>
  <si>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</si>
  <si>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</si>
  <si>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</si>
  <si>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</si>
  <si>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</si>
  <si>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</si>
  <si>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</si>
  <si>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</si>
  <si>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</si>
  <si>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</si>
  <si>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</si>
  <si>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</si>
  <si>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</si>
  <si>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</si>
  <si>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</si>
  <si>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</si>
  <si>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</si>
  <si>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</si>
  <si>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</si>
  <si>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</si>
  <si>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</si>
  <si>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</si>
  <si>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</si>
  <si>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</si>
  <si>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</si>
  <si>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</si>
  <si>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</si>
  <si>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</si>
  <si>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</si>
  <si>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</si>
  <si>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</si>
  <si>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</si>
  <si>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</si>
  <si>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</si>
  <si>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</si>
  <si>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</si>
  <si>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</si>
  <si>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</si>
  <si>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</si>
  <si>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</si>
  <si>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</si>
  <si>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</si>
  <si>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</si>
  <si>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</si>
  <si>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</si>
  <si>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</si>
  <si>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</si>
  <si>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</si>
  <si>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</si>
  <si>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</si>
  <si>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</si>
  <si>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</si>
  <si>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</si>
  <si>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</si>
  <si>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</si>
  <si>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</si>
  <si>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</si>
  <si>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</si>
  <si>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</si>
  <si>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</si>
  <si>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</si>
  <si>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</si>
  <si>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</si>
  <si>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</si>
  <si>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</si>
  <si>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</si>
  <si>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</si>
  <si>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</si>
  <si>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</si>
  <si>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</si>
  <si>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</si>
  <si>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</si>
  <si>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</si>
  <si>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</si>
  <si>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</si>
  <si>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</si>
  <si>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</si>
  <si>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</si>
  <si>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</si>
  <si>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</si>
  <si>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</si>
  <si>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</si>
  <si>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</si>
  <si>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</si>
  <si>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</si>
  <si>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</si>
  <si>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</si>
  <si>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</si>
  <si>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</si>
  <si>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</si>
  <si>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</si>
  <si>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</si>
  <si>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</si>
  <si>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</si>
  <si>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</si>
  <si>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</si>
  <si>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</si>
  <si>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</si>
  <si>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</si>
  <si>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</si>
  <si>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</si>
  <si>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</si>
  <si>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</si>
  <si>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</si>
  <si>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</si>
  <si>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</si>
  <si>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</si>
  <si>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</si>
  <si>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</si>
  <si>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</si>
  <si>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</si>
  <si>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</si>
  <si>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</si>
  <si>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</si>
  <si>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</si>
  <si>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</si>
  <si>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</si>
  <si>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</si>
  <si>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</si>
  <si>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</si>
  <si>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</si>
  <si>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</si>
  <si>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</si>
  <si>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</si>
  <si>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</si>
  <si>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</si>
  <si>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</si>
  <si>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</si>
  <si>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</si>
  <si>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</si>
  <si>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</si>
  <si>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</si>
  <si>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</si>
  <si>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</si>
  <si>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</si>
  <si>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</si>
  <si>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</si>
  <si>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</si>
  <si>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</si>
  <si>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</si>
  <si>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</si>
  <si>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</si>
  <si>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</si>
  <si>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</si>
  <si>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</si>
  <si>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</si>
  <si>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</si>
  <si>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</si>
  <si>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</si>
  <si>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</si>
  <si>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</si>
  <si>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</si>
  <si>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</si>
  <si>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</si>
  <si>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</si>
  <si>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</si>
  <si>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</si>
  <si>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</si>
  <si>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</si>
  <si>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</si>
  <si>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</si>
  <si>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</si>
  <si>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</si>
  <si>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</si>
  <si>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</si>
  <si>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</si>
  <si>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</si>
  <si>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</si>
  <si>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</si>
  <si>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</si>
  <si>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</si>
  <si>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</si>
  <si>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</si>
  <si>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</si>
  <si>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</si>
  <si>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</si>
  <si>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</si>
  <si>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</si>
  <si>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</si>
  <si>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</si>
  <si>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</si>
  <si>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</si>
  <si>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</si>
  <si>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</si>
  <si>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</si>
  <si>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</si>
  <si>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</si>
  <si>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</si>
  <si>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</si>
  <si>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</si>
  <si>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</si>
  <si>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</si>
  <si>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</si>
  <si>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</si>
  <si>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</si>
  <si>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</si>
  <si>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</si>
  <si>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</si>
  <si>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</si>
  <si>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</si>
  <si>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</si>
  <si>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</si>
  <si>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</si>
  <si>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</si>
  <si>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</si>
  <si>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</si>
  <si>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</si>
  <si>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</si>
  <si>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</si>
  <si>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</si>
  <si>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</si>
  <si>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</si>
  <si>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</si>
  <si>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</si>
  <si>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</si>
  <si>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</si>
  <si>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</si>
  <si>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</si>
  <si>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</si>
  <si>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</si>
  <si>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</si>
  <si>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</si>
  <si>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</si>
  <si>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</si>
  <si>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</si>
  <si>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</si>
  <si>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</si>
  <si>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</si>
  <si>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</si>
  <si>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</si>
  <si>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</si>
  <si>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</si>
  <si>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</si>
  <si>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</si>
  <si>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</si>
  <si>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</si>
  <si>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</si>
  <si>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</si>
  <si>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</si>
  <si>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</si>
  <si>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</si>
  <si>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</si>
  <si>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</si>
  <si>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</si>
  <si>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</si>
  <si>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</si>
  <si>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</si>
  <si>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</si>
  <si>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</si>
  <si>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</si>
  <si>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</si>
  <si>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</si>
  <si>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</si>
  <si>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</si>
  <si>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</si>
  <si>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</si>
  <si>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</si>
  <si>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</si>
  <si>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</si>
  <si>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</si>
  <si>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</si>
  <si>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</si>
  <si>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</si>
  <si>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</si>
  <si>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</si>
  <si>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</si>
  <si>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</si>
  <si>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</si>
  <si>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</si>
  <si>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</si>
  <si>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</si>
  <si>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</si>
  <si>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</si>
  <si>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</si>
  <si>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</si>
  <si>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</si>
  <si>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</si>
  <si>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</si>
  <si>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</si>
  <si>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</si>
  <si>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</si>
  <si>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</si>
  <si>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</si>
  <si>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</si>
  <si>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</si>
  <si>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</si>
  <si>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</si>
  <si>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</si>
  <si>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</si>
  <si>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</si>
  <si>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</si>
  <si>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</si>
  <si>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</si>
  <si>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</si>
  <si>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</si>
  <si>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</si>
  <si>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</si>
  <si>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</si>
  <si>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</si>
  <si>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</si>
  <si>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</si>
  <si>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</si>
  <si>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</si>
  <si>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</si>
  <si>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</si>
  <si>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</si>
  <si>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</si>
  <si>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</si>
  <si>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</si>
  <si>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</si>
  <si>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</si>
  <si>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</si>
  <si>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</si>
  <si>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</si>
  <si>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</si>
  <si>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</si>
  <si>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</si>
  <si>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</si>
  <si>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</si>
  <si>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</si>
  <si>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</si>
  <si>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</si>
  <si>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</si>
  <si>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</si>
  <si>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</si>
  <si>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</si>
  <si>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</si>
  <si>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</si>
  <si>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</si>
  <si>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</si>
  <si>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</si>
  <si>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</si>
  <si>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</si>
  <si>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</si>
  <si>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</si>
  <si>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</si>
  <si>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</si>
  <si>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</si>
  <si>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</si>
  <si>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</si>
  <si>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</si>
  <si>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</si>
  <si>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</si>
  <si>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</si>
  <si>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</si>
  <si>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</si>
  <si>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</si>
  <si>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</si>
  <si>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</si>
  <si>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</si>
  <si>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</si>
  <si>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</si>
  <si>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</si>
  <si>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</si>
  <si>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</si>
  <si>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</si>
  <si>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</si>
  <si>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</si>
  <si>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</si>
  <si>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</si>
  <si>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</si>
  <si>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</si>
  <si>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</si>
  <si>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</si>
  <si>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</si>
  <si>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</si>
  <si>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</si>
  <si>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</si>
  <si>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</si>
  <si>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</si>
  <si>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</si>
  <si>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</si>
  <si>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</si>
  <si>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</si>
  <si>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</si>
  <si>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</si>
  <si>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</si>
  <si>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</si>
  <si>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</si>
  <si>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</si>
  <si>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</si>
  <si>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</si>
  <si>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</si>
  <si>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</si>
  <si>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</si>
  <si>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</si>
  <si>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</si>
  <si>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</si>
  <si>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</si>
  <si>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</si>
  <si>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</si>
  <si>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</si>
  <si>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</si>
  <si>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</si>
  <si>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</si>
  <si>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</si>
  <si>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</si>
  <si>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</si>
  <si>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</si>
  <si>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</si>
  <si>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</si>
  <si>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</si>
  <si>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</si>
  <si>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</si>
  <si>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</si>
  <si>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</si>
  <si>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</si>
  <si>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</si>
  <si>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</si>
  <si>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</si>
  <si>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</si>
  <si>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</si>
  <si>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</si>
  <si>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</si>
  <si>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</si>
  <si>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</si>
  <si>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</si>
  <si>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</si>
  <si>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</si>
  <si>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</si>
  <si>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</si>
  <si>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</si>
  <si>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</si>
  <si>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</si>
  <si>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</si>
  <si>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</si>
  <si>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</si>
  <si>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</si>
  <si>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</si>
  <si>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</si>
  <si>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</si>
  <si>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</si>
  <si>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</si>
  <si>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</si>
  <si>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</si>
  <si>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</si>
  <si>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</si>
  <si>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</si>
  <si>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</si>
  <si>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</si>
  <si>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</si>
  <si>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</si>
  <si>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</si>
  <si>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</si>
  <si>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</si>
  <si>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</si>
  <si>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</si>
  <si>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</si>
  <si>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</si>
  <si>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</si>
  <si>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</si>
  <si>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</si>
  <si>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</si>
  <si>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</si>
  <si>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</si>
  <si>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</si>
  <si>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</si>
  <si>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</si>
  <si>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</si>
  <si>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</si>
  <si>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</si>
  <si>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</si>
  <si>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</si>
  <si>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</si>
  <si>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</si>
  <si>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</si>
  <si>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</si>
  <si>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</si>
  <si>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</si>
  <si>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</si>
  <si>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</si>
  <si>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</si>
  <si>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</si>
  <si>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</si>
  <si>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</si>
  <si>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</si>
  <si>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</si>
  <si>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</si>
  <si>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</si>
  <si>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</si>
  <si>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</si>
  <si>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</si>
  <si>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</si>
  <si>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</si>
  <si>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</si>
  <si>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</si>
  <si>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</si>
  <si>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</si>
  <si>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</si>
  <si>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</si>
  <si>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</si>
  <si>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</si>
  <si>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</si>
  <si>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</si>
  <si>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</si>
  <si>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</si>
  <si>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</si>
  <si>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</si>
  <si>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</si>
  <si>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</si>
  <si>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</si>
  <si>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</si>
  <si>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</si>
  <si>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</si>
  <si>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</si>
  <si>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</si>
  <si>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</si>
  <si>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</si>
  <si>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</si>
  <si>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</si>
  <si>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</si>
  <si>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</si>
  <si>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</si>
  <si>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</si>
  <si>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</si>
  <si>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</si>
  <si>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</si>
  <si>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</si>
  <si>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</si>
  <si>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</si>
  <si>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</si>
  <si>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</si>
  <si>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</si>
  <si>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</si>
  <si>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</si>
  <si>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</si>
  <si>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</si>
  <si>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</si>
  <si>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</si>
  <si>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</si>
  <si>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</si>
  <si>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</si>
  <si>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</si>
  <si>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</si>
  <si>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</si>
  <si>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</si>
  <si>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</si>
  <si>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</si>
  <si>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</si>
  <si>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</si>
  <si>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</si>
  <si>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</si>
  <si>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</si>
  <si>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</si>
  <si>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</si>
  <si>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</si>
  <si>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</si>
  <si>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</si>
  <si>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</si>
  <si>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</si>
  <si>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</si>
  <si>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</si>
  <si>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</si>
  <si>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</si>
  <si>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</si>
  <si>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</si>
  <si>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</si>
  <si>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</si>
  <si>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</si>
  <si>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</si>
  <si>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</si>
  <si>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</si>
  <si>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</si>
  <si>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</si>
  <si>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</si>
  <si>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</si>
  <si>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</si>
  <si>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</si>
  <si>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</si>
  <si>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</si>
  <si>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</si>
  <si>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</si>
  <si>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</si>
  <si>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</si>
  <si>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</si>
  <si>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</si>
  <si>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</si>
  <si>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</si>
  <si>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</si>
  <si>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</si>
  <si>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</si>
  <si>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</si>
  <si>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</si>
  <si>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</si>
  <si>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</si>
  <si>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</si>
  <si>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</si>
  <si>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</si>
  <si>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</si>
  <si>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</si>
  <si>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</si>
  <si>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</si>
  <si>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</si>
  <si>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</si>
  <si>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</si>
  <si>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</si>
  <si>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</si>
  <si>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</si>
  <si>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</si>
  <si>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</si>
  <si>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</si>
  <si>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</si>
  <si>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</si>
  <si>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</si>
  <si>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</si>
  <si>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</si>
  <si>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</si>
  <si>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</si>
  <si>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</si>
  <si>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</si>
  <si>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</si>
  <si>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</si>
  <si>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</si>
  <si>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</si>
  <si>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</si>
  <si>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</si>
  <si>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</si>
  <si>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</si>
  <si>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</si>
  <si>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</si>
  <si>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</si>
  <si>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</si>
  <si>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</si>
  <si>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</si>
  <si>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</si>
  <si>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</si>
  <si>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</si>
  <si>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</si>
  <si>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</si>
  <si>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</si>
  <si>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</si>
  <si>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</si>
  <si>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</si>
  <si>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</si>
  <si>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</si>
  <si>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</si>
  <si>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</si>
  <si>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</si>
  <si>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</si>
  <si>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</si>
  <si>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</si>
  <si>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</si>
  <si>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</si>
  <si>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</si>
  <si>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</si>
  <si>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</si>
  <si>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</si>
  <si>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</si>
  <si>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</si>
  <si>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</si>
  <si>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</si>
  <si>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</si>
  <si>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</si>
  <si>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</si>
  <si>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</si>
  <si>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</si>
  <si>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</si>
  <si>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</si>
  <si>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</si>
  <si>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</si>
  <si>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</si>
  <si>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</si>
  <si>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</si>
  <si>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</si>
  <si>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</si>
  <si>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</si>
  <si>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</si>
  <si>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</si>
  <si>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</si>
  <si>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</si>
  <si>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</si>
  <si>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</si>
  <si>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</si>
  <si>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</si>
  <si>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</si>
  <si>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</si>
  <si>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</si>
  <si>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</si>
  <si>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</si>
  <si>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</si>
  <si>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</si>
  <si>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</si>
  <si>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</si>
  <si>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</si>
  <si>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</si>
  <si>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</si>
  <si>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</si>
  <si>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</si>
  <si>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</si>
  <si>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</si>
  <si>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</si>
  <si>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</si>
  <si>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</si>
  <si>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</si>
  <si>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</si>
  <si>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</si>
  <si>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</si>
  <si>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</si>
  <si>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</si>
  <si>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</si>
  <si>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</si>
  <si>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</si>
  <si>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</si>
  <si>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</si>
  <si>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</si>
  <si>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</si>
  <si>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</si>
  <si>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</si>
  <si>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</si>
  <si>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</si>
  <si>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</si>
  <si>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</si>
  <si>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</si>
  <si>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</si>
  <si>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</si>
  <si>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</si>
  <si>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</si>
  <si>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</si>
  <si>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</si>
  <si>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</si>
  <si>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</si>
  <si>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</si>
  <si>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</si>
  <si>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</si>
  <si>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</si>
  <si>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</si>
  <si>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</si>
  <si>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</si>
  <si>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</si>
  <si>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</si>
  <si>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</si>
  <si>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</si>
  <si>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</si>
  <si>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</si>
  <si>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</si>
  <si>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</si>
  <si>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</si>
  <si>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</si>
  <si>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</si>
  <si>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</si>
  <si>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</si>
  <si>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</si>
  <si>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</si>
  <si>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</si>
  <si>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</si>
  <si>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</si>
  <si>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</si>
  <si>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</si>
  <si>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</si>
  <si>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</si>
  <si>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</si>
  <si>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</si>
  <si>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</si>
  <si>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</si>
  <si>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</si>
  <si>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</si>
  <si>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</si>
  <si>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</si>
  <si>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</si>
  <si>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</si>
  <si>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</si>
  <si>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</si>
  <si>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</si>
  <si>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</si>
  <si>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</si>
  <si>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</si>
  <si>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</si>
  <si>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</si>
  <si>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</si>
  <si>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</si>
  <si>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</si>
  <si>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</si>
  <si>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</si>
  <si>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</si>
  <si>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</si>
  <si>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</si>
  <si>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</si>
  <si>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</si>
  <si>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</si>
  <si>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</si>
  <si>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</si>
  <si>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</si>
  <si>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</si>
  <si>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</si>
  <si>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</si>
  <si>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</si>
  <si>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</si>
  <si>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</si>
  <si>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</si>
  <si>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</si>
  <si>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</si>
  <si>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</si>
  <si>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</si>
  <si>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</si>
  <si>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</si>
  <si>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</si>
  <si>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</si>
  <si>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</si>
  <si>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</si>
  <si>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</si>
  <si>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</si>
  <si>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</si>
  <si>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</si>
  <si>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</si>
  <si>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</si>
  <si>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</si>
  <si>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</si>
  <si>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</si>
  <si>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</si>
  <si>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</si>
  <si>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</si>
  <si>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</si>
  <si>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</si>
  <si>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</si>
  <si>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</si>
  <si>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</si>
  <si>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</si>
  <si>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</si>
  <si>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</si>
  <si>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</si>
  <si>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</si>
  <si>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</si>
  <si>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</si>
  <si>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</si>
  <si>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</si>
  <si>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</si>
  <si>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</si>
  <si>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</si>
  <si>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</si>
  <si>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</si>
  <si>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</si>
  <si>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</si>
  <si>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</si>
  <si>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</si>
  <si>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</si>
  <si>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</si>
  <si>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</si>
  <si>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</si>
  <si>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</si>
  <si>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</si>
  <si>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</si>
  <si>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</si>
  <si>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</si>
  <si>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</si>
  <si>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</si>
  <si>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</si>
  <si>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</si>
  <si>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</si>
  <si>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</si>
  <si>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</si>
  <si>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</si>
  <si>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</si>
  <si>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</si>
  <si>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</si>
  <si>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</si>
  <si>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</si>
  <si>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</si>
  <si>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</si>
  <si>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</si>
  <si>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</si>
  <si>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</si>
  <si>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</si>
  <si>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</si>
  <si>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</si>
  <si>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</si>
  <si>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</si>
  <si>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</si>
  <si>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</si>
  <si>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</si>
  <si>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</si>
  <si>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</si>
  <si>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</si>
  <si>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</si>
  <si>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</si>
  <si>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</si>
  <si>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</si>
  <si>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</si>
  <si>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</si>
  <si>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</si>
  <si>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</si>
  <si>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</si>
  <si>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</si>
  <si>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</si>
  <si>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</si>
  <si>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</si>
  <si>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</si>
  <si>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</si>
  <si>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</si>
  <si>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</si>
  <si>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</si>
  <si>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</si>
  <si>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</si>
  <si>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</si>
  <si>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</si>
  <si>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</si>
  <si>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</si>
  <si>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</si>
  <si>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</si>
  <si>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</si>
  <si>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</si>
  <si>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</si>
  <si>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</si>
  <si>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</si>
  <si>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</si>
  <si>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</si>
  <si>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</si>
  <si>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</si>
  <si>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</si>
  <si>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</si>
  <si>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</si>
  <si>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</si>
  <si>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</si>
  <si>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</si>
  <si>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</si>
  <si>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</si>
  <si>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</si>
  <si>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</si>
  <si>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</si>
  <si>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</si>
  <si>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</si>
  <si>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</si>
  <si>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</si>
  <si>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</si>
  <si>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</si>
  <si>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</si>
  <si>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</si>
  <si>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</si>
  <si>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</si>
  <si>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</si>
  <si>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</si>
  <si>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</si>
  <si>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</si>
  <si>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</si>
  <si>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</si>
  <si>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</si>
  <si>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</si>
  <si>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</si>
  <si>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</si>
  <si>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</si>
  <si>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</si>
  <si>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</si>
  <si>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</si>
  <si>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</si>
  <si>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</si>
  <si>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</si>
  <si>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</si>
  <si>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</si>
  <si>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</si>
  <si>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</si>
  <si>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</si>
  <si>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</si>
  <si>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</si>
  <si>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</si>
  <si>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</si>
  <si>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</si>
  <si>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</si>
  <si>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</si>
  <si>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</si>
  <si>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</si>
  <si>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</si>
  <si>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</si>
  <si>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</si>
  <si>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</si>
  <si>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</si>
  <si>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</si>
  <si>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</si>
  <si>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</si>
  <si>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</si>
  <si>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</si>
  <si>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</si>
  <si>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</si>
  <si>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</si>
  <si>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</si>
  <si>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</si>
  <si>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</si>
  <si>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</si>
  <si>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</si>
  <si>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</si>
  <si>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</si>
  <si>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</si>
  <si>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</si>
  <si>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</si>
  <si>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</si>
  <si>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</si>
  <si>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</si>
  <si>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</si>
  <si>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</si>
  <si>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</si>
  <si>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</si>
  <si>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</si>
  <si>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</si>
  <si>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</si>
  <si>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</si>
  <si>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</si>
  <si>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</si>
  <si>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</si>
  <si>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</si>
  <si>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</si>
  <si>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</si>
  <si>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</si>
  <si>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</si>
  <si>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</si>
  <si>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</si>
  <si>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</si>
  <si>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</si>
  <si>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</si>
  <si>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</si>
  <si>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</si>
  <si>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</si>
  <si>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</si>
  <si>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</si>
  <si>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</si>
  <si>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</si>
  <si>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</si>
  <si>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</si>
  <si>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</si>
  <si>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</si>
  <si>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</si>
  <si>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</si>
  <si>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</si>
  <si>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</si>
  <si>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</si>
  <si>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</si>
  <si>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</si>
  <si>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</si>
  <si>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</si>
  <si>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</si>
  <si>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</si>
  <si>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</si>
  <si>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</si>
  <si>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</si>
  <si>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</si>
  <si>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</si>
  <si>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</si>
  <si>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</si>
  <si>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</si>
  <si>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</si>
  <si>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</si>
  <si>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</si>
  <si>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</si>
  <si>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</si>
  <si>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</si>
  <si>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</si>
  <si>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</si>
  <si>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</si>
  <si>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</si>
  <si>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</si>
  <si>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</si>
  <si>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</si>
  <si>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</si>
  <si>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</si>
  <si>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</si>
  <si>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</si>
  <si>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</si>
  <si>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</si>
  <si>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</si>
  <si>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</si>
  <si>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</si>
  <si>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</si>
  <si>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</si>
  <si>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</si>
  <si>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</si>
  <si>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</si>
  <si>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</si>
  <si>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</si>
  <si>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</si>
  <si>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</si>
  <si>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</si>
  <si>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</si>
  <si>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</si>
  <si>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</si>
  <si>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</si>
  <si>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</si>
  <si>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</si>
  <si>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</si>
  <si>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</si>
  <si>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</si>
  <si>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</si>
  <si>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</si>
  <si>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</si>
  <si>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</si>
  <si>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</si>
  <si>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</si>
  <si>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</si>
  <si>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</si>
  <si>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</si>
  <si>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</si>
  <si>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</si>
  <si>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</si>
  <si>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</si>
  <si>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</si>
  <si>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</si>
  <si>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</si>
  <si>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</si>
  <si>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</si>
  <si>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</si>
  <si>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</si>
  <si>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</si>
  <si>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</si>
  <si>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</si>
  <si>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</si>
  <si>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</si>
  <si>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</si>
  <si>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</si>
  <si>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</si>
  <si>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</si>
  <si>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</si>
  <si>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</si>
  <si>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</si>
  <si>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</si>
  <si>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</si>
  <si>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</si>
  <si>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</si>
  <si>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</si>
  <si>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</si>
  <si>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</si>
  <si>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</si>
  <si>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</si>
  <si>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</si>
  <si>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</si>
  <si>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</si>
  <si>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</si>
  <si>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</si>
  <si>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</si>
  <si>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</si>
  <si>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</si>
  <si>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</si>
  <si>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</si>
  <si>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</si>
  <si>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</si>
  <si>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</si>
  <si>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</si>
  <si>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</si>
  <si>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</si>
  <si>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</si>
  <si>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</si>
  <si>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</si>
  <si>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</si>
  <si>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</si>
  <si>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</si>
  <si>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</si>
  <si>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</si>
  <si>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</si>
  <si>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</si>
  <si>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</si>
  <si>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</si>
  <si>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</si>
  <si>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</si>
  <si>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</si>
  <si>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</si>
  <si>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</si>
  <si>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</si>
  <si>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</si>
  <si>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</si>
  <si>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</si>
  <si>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</si>
  <si>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</si>
  <si>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</si>
  <si>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</si>
  <si>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</si>
  <si>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</si>
  <si>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</si>
  <si>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</si>
  <si>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</si>
  <si>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</si>
  <si>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</si>
  <si>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</si>
  <si>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</si>
  <si>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</si>
  <si>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</si>
  <si>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</si>
  <si>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</si>
  <si>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</si>
  <si>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</si>
  <si>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</si>
  <si>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</si>
  <si>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</si>
  <si>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</si>
  <si>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</si>
  <si>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</si>
  <si>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</si>
  <si>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</si>
  <si>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</si>
  <si>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</si>
  <si>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</si>
  <si>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</si>
  <si>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</si>
  <si>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</si>
  <si>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</si>
  <si>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</si>
  <si>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</si>
  <si>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</si>
  <si>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</si>
  <si>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</si>
  <si>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</si>
  <si>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</si>
  <si>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</si>
  <si>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</si>
  <si>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</si>
  <si>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</si>
  <si>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</si>
  <si>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</si>
  <si>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</si>
  <si>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</si>
  <si>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</si>
  <si>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</si>
  <si>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</si>
  <si>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</si>
  <si>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</si>
  <si>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</si>
  <si>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</si>
  <si>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</si>
  <si>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</si>
  <si>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</si>
  <si>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</si>
  <si>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</si>
  <si>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</si>
  <si>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</si>
  <si>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</si>
  <si>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</si>
  <si>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</si>
  <si>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</si>
  <si>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</si>
  <si>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</si>
  <si>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</si>
  <si>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</si>
  <si>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</si>
  <si>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</si>
  <si>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</si>
  <si>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</si>
  <si>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</si>
  <si>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</si>
  <si>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</si>
  <si>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</si>
  <si>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</si>
  <si>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</si>
  <si>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</si>
  <si>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</si>
  <si>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</si>
  <si>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</si>
  <si>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</si>
  <si>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</si>
  <si>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</si>
  <si>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</si>
  <si>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</si>
  <si>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</si>
  <si>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</si>
  <si>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</si>
  <si>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</si>
  <si>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</si>
  <si>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</si>
  <si>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</si>
  <si>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</si>
  <si>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</si>
  <si>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</si>
  <si>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</si>
  <si>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</si>
  <si>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</si>
  <si>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</si>
  <si>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</si>
  <si>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</si>
  <si>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</si>
  <si>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</si>
  <si>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</si>
  <si>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</si>
  <si>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</si>
  <si>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</si>
  <si>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</si>
  <si>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</si>
  <si>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</si>
  <si>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</si>
  <si>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</si>
  <si>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</si>
  <si>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</si>
  <si>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</si>
  <si>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</si>
  <si>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</si>
  <si>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</si>
  <si>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</si>
  <si>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</si>
  <si>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</si>
  <si>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</si>
  <si>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</si>
  <si>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</si>
  <si>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</si>
  <si>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</si>
  <si>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</si>
  <si>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</si>
  <si>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</si>
  <si>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</si>
  <si>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</si>
  <si>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</si>
  <si>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</si>
  <si>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</si>
  <si>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</si>
  <si>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</si>
  <si>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</si>
  <si>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</si>
  <si>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</si>
  <si>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</si>
  <si>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</si>
  <si>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</si>
  <si>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</si>
  <si>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</si>
  <si>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</si>
  <si>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</si>
  <si>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</si>
  <si>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</si>
  <si>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</si>
  <si>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</si>
  <si>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</si>
  <si>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</si>
  <si>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</si>
  <si>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</si>
  <si>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</si>
  <si>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</si>
  <si>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</si>
  <si>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</si>
  <si>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</si>
  <si>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</si>
  <si>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</si>
  <si>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</si>
  <si>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</si>
  <si>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</si>
  <si>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</si>
  <si>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</si>
  <si>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</si>
  <si>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</si>
  <si>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</si>
  <si>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</si>
  <si>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</si>
  <si>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</si>
  <si>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</si>
  <si>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</si>
  <si>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</si>
  <si>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</si>
  <si>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</si>
  <si>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</si>
  <si>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</si>
  <si>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</si>
  <si>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</si>
  <si>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</si>
  <si>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</si>
  <si>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</si>
  <si>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</si>
  <si>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</si>
  <si>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</si>
  <si>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</si>
  <si>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</si>
  <si>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</si>
  <si>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</si>
  <si>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</si>
  <si>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</si>
  <si>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</si>
  <si>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</si>
  <si>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</si>
  <si>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</si>
  <si>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</si>
  <si>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</si>
  <si>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</si>
  <si>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</si>
  <si>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</si>
  <si>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</si>
  <si>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</si>
  <si>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</si>
  <si>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</si>
  <si>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</si>
  <si>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</si>
  <si>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</si>
  <si>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</si>
  <si>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</si>
  <si>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</si>
  <si>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</si>
  <si>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</si>
  <si>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</si>
  <si>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</si>
  <si>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</si>
  <si>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</si>
  <si>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</si>
  <si>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</si>
  <si>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</si>
  <si>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</si>
  <si>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</si>
  <si>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</si>
  <si>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</si>
  <si>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</si>
  <si>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</si>
  <si>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</si>
  <si>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</si>
  <si>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</si>
  <si>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</si>
  <si>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</si>
  <si>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</si>
  <si>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</si>
  <si>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</si>
  <si>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</si>
  <si>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</si>
  <si>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</si>
  <si>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</si>
  <si>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</si>
  <si>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</si>
  <si>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</si>
  <si>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</si>
  <si>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</si>
  <si>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</si>
  <si>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</si>
  <si>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</si>
  <si>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</si>
  <si>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</si>
  <si>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</si>
  <si>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</si>
  <si>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</si>
  <si>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</si>
  <si>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</si>
  <si>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</si>
  <si>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</si>
  <si>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</si>
  <si>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</si>
  <si>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</si>
  <si>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</si>
  <si>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</si>
  <si>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</si>
  <si>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</si>
  <si>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</si>
  <si>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</si>
  <si>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</si>
  <si>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</si>
  <si>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</si>
  <si>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</si>
  <si>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</si>
  <si>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</si>
  <si>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</si>
  <si>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</si>
  <si>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</si>
  <si>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</si>
  <si>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</si>
  <si>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</si>
  <si>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</si>
  <si>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</si>
  <si>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</si>
  <si>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</si>
  <si>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</si>
  <si>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</si>
  <si>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</si>
  <si>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</si>
  <si>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</si>
  <si>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</si>
  <si>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</si>
  <si>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</si>
  <si>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</si>
  <si>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</si>
  <si>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</si>
  <si>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</si>
  <si>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</si>
  <si>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</si>
  <si>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</si>
  <si>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</si>
  <si>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</si>
  <si>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</si>
  <si>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</si>
  <si>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</si>
  <si>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</si>
  <si>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</si>
  <si>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</si>
  <si>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</si>
  <si>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</si>
  <si>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</si>
  <si>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</si>
  <si>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</si>
  <si>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</si>
  <si>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</si>
  <si>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</si>
  <si>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</si>
  <si>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</si>
  <si>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</si>
  <si>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</si>
  <si>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</si>
  <si>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</si>
  <si>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</si>
  <si>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</si>
  <si>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</si>
  <si>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</si>
  <si>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</si>
  <si>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</si>
  <si>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</si>
  <si>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</si>
  <si>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</si>
  <si>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</si>
  <si>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</si>
  <si>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</si>
  <si>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</si>
  <si>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</si>
  <si>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</si>
  <si>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</si>
  <si>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</si>
  <si>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</si>
  <si>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</si>
  <si>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</si>
  <si>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</si>
  <si>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</si>
  <si>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</si>
  <si>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</si>
  <si>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</si>
  <si>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</si>
  <si>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</si>
  <si>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</si>
  <si>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</si>
  <si>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</si>
  <si>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</si>
  <si>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</si>
  <si>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</si>
  <si>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</si>
  <si>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</si>
  <si>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</si>
  <si>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</si>
  <si>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</si>
  <si>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</si>
  <si>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</si>
  <si>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</si>
  <si>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</si>
  <si>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</si>
  <si>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</si>
  <si>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</si>
  <si>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</si>
  <si>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</si>
  <si>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</si>
  <si>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</si>
  <si>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</si>
  <si>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</si>
  <si>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</si>
  <si>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</si>
  <si>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</si>
  <si>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</si>
  <si>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</si>
  <si>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</si>
  <si>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</si>
  <si>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</si>
  <si>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</si>
  <si>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</si>
  <si>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</si>
  <si>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</si>
  <si>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</si>
  <si>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</si>
  <si>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</si>
  <si>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</si>
  <si>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</si>
  <si>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</si>
  <si>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</si>
  <si>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</si>
  <si>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</si>
  <si>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</si>
  <si>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</si>
  <si>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</si>
  <si>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</si>
  <si>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</si>
  <si>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</si>
  <si>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</si>
  <si>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</si>
  <si>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</si>
  <si>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</si>
  <si>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</si>
  <si>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</si>
  <si>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</si>
  <si>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</si>
  <si>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</si>
  <si>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</si>
  <si>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</si>
  <si>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</si>
  <si>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</si>
  <si>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</si>
  <si>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</si>
  <si>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</si>
  <si>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</si>
  <si>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</si>
  <si>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</si>
  <si>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</si>
  <si>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</si>
  <si>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</si>
  <si>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</si>
  <si>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</si>
  <si>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</si>
  <si>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</si>
  <si>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</si>
  <si>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</si>
  <si>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</si>
  <si>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</si>
  <si>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</si>
  <si>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</si>
  <si>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</si>
  <si>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</si>
  <si>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</si>
  <si>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</si>
  <si>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</si>
  <si>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</si>
  <si>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</si>
  <si>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</si>
  <si>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</si>
  <si>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</si>
  <si>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</si>
  <si>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</si>
  <si>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</si>
  <si>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</si>
  <si>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</si>
  <si>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</si>
  <si>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</si>
  <si>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</si>
  <si>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</si>
  <si>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</si>
  <si>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</si>
  <si>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</si>
  <si>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</si>
  <si>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</si>
  <si>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</si>
  <si>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</si>
  <si>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</si>
  <si>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</si>
  <si>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</si>
  <si>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</si>
  <si>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</si>
  <si>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</si>
  <si>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</si>
  <si>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</si>
  <si>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</si>
  <si>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</si>
  <si>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</si>
  <si>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</si>
  <si>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</si>
  <si>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</si>
  <si>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</si>
  <si>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</si>
  <si>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</si>
  <si>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</si>
  <si>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</si>
  <si>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</si>
  <si>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</si>
  <si>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</si>
  <si>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</si>
  <si>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</si>
  <si>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</si>
  <si>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</si>
  <si>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</si>
  <si>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</si>
  <si>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</si>
  <si>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</si>
  <si>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</si>
  <si>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</si>
  <si>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</si>
  <si>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</si>
  <si>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</si>
  <si>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</si>
  <si>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</si>
  <si>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</si>
  <si>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</si>
  <si>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</si>
  <si>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</si>
  <si>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</si>
  <si>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</si>
  <si>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</si>
  <si>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</si>
  <si>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</si>
  <si>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</si>
  <si>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</si>
  <si>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</si>
  <si>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</si>
  <si>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</si>
  <si>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</si>
  <si>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</si>
  <si>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</si>
  <si>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</si>
  <si>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</si>
  <si>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</si>
  <si>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</si>
  <si>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</si>
  <si>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</si>
  <si>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</si>
  <si>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</si>
  <si>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</si>
  <si>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</si>
  <si>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</si>
  <si>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</si>
  <si>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</si>
  <si>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</si>
  <si>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</si>
  <si>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</si>
  <si>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</si>
  <si>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</si>
  <si>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</si>
  <si>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</si>
  <si>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</si>
  <si>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</si>
  <si>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</si>
  <si>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</si>
  <si>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</si>
  <si>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</si>
  <si>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</si>
  <si>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</si>
  <si>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</si>
  <si>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</si>
  <si>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</si>
  <si>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</si>
  <si>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</si>
  <si>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</si>
  <si>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</si>
  <si>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</si>
  <si>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</si>
  <si>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</si>
  <si>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</si>
  <si>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</si>
  <si>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</si>
  <si>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</si>
  <si>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</si>
  <si>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</si>
  <si>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</si>
  <si>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</si>
  <si>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</si>
  <si>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</si>
  <si>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</si>
  <si>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</si>
  <si>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</si>
  <si>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</si>
  <si>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</si>
  <si>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</si>
  <si>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</si>
  <si>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</si>
  <si>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</si>
  <si>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</si>
  <si>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</si>
  <si>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</si>
  <si>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</si>
  <si>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</si>
  <si>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</si>
  <si>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</si>
  <si>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</si>
  <si>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</si>
  <si>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</si>
  <si>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</si>
  <si>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</si>
  <si>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</si>
  <si>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</si>
  <si>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</si>
  <si>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</si>
  <si>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</si>
  <si>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</si>
  <si>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</si>
  <si>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</si>
  <si>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</si>
  <si>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</si>
  <si>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</si>
  <si>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</si>
  <si>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</si>
  <si>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</si>
  <si>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</si>
  <si>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</si>
  <si>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</si>
  <si>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</si>
  <si>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</si>
  <si>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</si>
  <si>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</si>
  <si>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</si>
  <si>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</si>
  <si>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</si>
  <si>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</si>
  <si>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</si>
  <si>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</si>
  <si>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</si>
  <si>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</si>
  <si>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</si>
  <si>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</si>
  <si>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</si>
  <si>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</si>
  <si>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</si>
  <si>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</si>
  <si>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</si>
  <si>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</si>
  <si>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</si>
  <si>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</si>
  <si>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</si>
  <si>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</si>
  <si>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</si>
  <si>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</si>
  <si>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</si>
  <si>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</si>
  <si>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</si>
  <si>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</si>
  <si>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</si>
  <si>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</si>
  <si>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</si>
  <si>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</si>
  <si>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</si>
  <si>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</si>
  <si>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</si>
  <si>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</si>
  <si>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</si>
  <si>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</si>
  <si>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</si>
  <si>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</si>
  <si>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</si>
  <si>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</si>
  <si>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</si>
  <si>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</si>
  <si>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</si>
  <si>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</si>
  <si>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</si>
  <si>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</si>
  <si>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</si>
  <si>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</si>
  <si>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</si>
  <si>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</si>
  <si>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</si>
  <si>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</si>
  <si>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</si>
  <si>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</si>
  <si>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</si>
  <si>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</si>
  <si>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</si>
  <si>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</si>
  <si>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</si>
  <si>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</si>
  <si>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</si>
  <si>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</si>
  <si>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</si>
  <si>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</si>
  <si>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</si>
  <si>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</si>
  <si>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</si>
  <si>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</si>
  <si>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</si>
  <si>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</si>
  <si>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</si>
  <si>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</si>
  <si>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</si>
  <si>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</si>
  <si>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</si>
  <si>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</si>
  <si>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</si>
  <si>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</si>
  <si>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</si>
  <si>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</si>
  <si>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</si>
  <si>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</si>
  <si>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</si>
  <si>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</si>
  <si>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</si>
  <si>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</si>
  <si>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</si>
  <si>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</si>
  <si>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</si>
  <si>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</si>
  <si>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</si>
  <si>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</si>
  <si>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</si>
  <si>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</si>
  <si>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</si>
  <si>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</si>
  <si>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</si>
  <si>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</si>
  <si>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</si>
  <si>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</si>
  <si>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</si>
  <si>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</si>
  <si>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</si>
  <si>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</si>
  <si>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</si>
  <si>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</si>
  <si>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</si>
  <si>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</si>
  <si>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</si>
  <si>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</si>
  <si>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</si>
  <si>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</si>
  <si>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</si>
  <si>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</si>
  <si>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</si>
  <si>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</si>
  <si>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</si>
  <si>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</si>
  <si>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</si>
  <si>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</si>
  <si>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</si>
  <si>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</si>
  <si>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</si>
  <si>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</si>
  <si>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</si>
  <si>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</si>
  <si>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</si>
  <si>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</si>
  <si>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</si>
  <si>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</si>
  <si>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</si>
  <si>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</si>
  <si>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</si>
  <si>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</si>
  <si>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</si>
  <si>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</si>
  <si>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</si>
  <si>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</si>
  <si>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</si>
  <si>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</si>
  <si>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</si>
  <si>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</si>
  <si>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</si>
  <si>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</si>
  <si>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</si>
  <si>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</si>
  <si>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</si>
  <si>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</si>
  <si>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</si>
  <si>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</si>
  <si>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</si>
  <si>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</si>
  <si>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</si>
  <si>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</si>
  <si>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</si>
  <si>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</si>
  <si>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</si>
  <si>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</si>
  <si>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</si>
  <si>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</si>
  <si>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</si>
  <si>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</si>
  <si>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</si>
  <si>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</si>
  <si>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</si>
  <si>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</si>
  <si>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</si>
  <si>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</si>
  <si>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</si>
  <si>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</si>
  <si>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</si>
  <si>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</si>
  <si>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</si>
  <si>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</si>
  <si>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</si>
  <si>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</si>
  <si>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</si>
  <si>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</si>
  <si>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</si>
  <si>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</si>
  <si>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</si>
  <si>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</si>
  <si>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</si>
  <si>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</si>
  <si>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</si>
  <si>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</si>
  <si>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</si>
  <si>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</si>
  <si>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</si>
  <si>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</si>
  <si>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</si>
  <si>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</si>
  <si>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</si>
  <si>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</si>
  <si>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</si>
  <si>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</si>
  <si>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</si>
  <si>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</si>
  <si>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</si>
  <si>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</si>
  <si>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</si>
  <si>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</si>
  <si>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</si>
  <si>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</si>
  <si>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</si>
  <si>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</si>
  <si>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</si>
  <si>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</si>
  <si>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</si>
  <si>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</si>
  <si>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</si>
  <si>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</si>
  <si>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</si>
  <si>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</si>
  <si>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</si>
  <si>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</si>
  <si>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</si>
  <si>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</si>
  <si>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</si>
  <si>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</si>
  <si>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</si>
  <si>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</si>
  <si>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</si>
  <si>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</si>
  <si>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</si>
  <si>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</si>
  <si>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</si>
  <si>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</si>
  <si>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</si>
  <si>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</si>
  <si>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</si>
  <si>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</si>
  <si>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</si>
  <si>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</si>
  <si>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</si>
  <si>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</si>
  <si>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</si>
  <si>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</si>
  <si>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</si>
  <si>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</si>
  <si>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</si>
  <si>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</si>
  <si>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</si>
  <si>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</si>
  <si>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</si>
  <si>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</si>
  <si>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</si>
  <si>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</si>
  <si>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</si>
  <si>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</si>
  <si>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</si>
  <si>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</si>
  <si>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</si>
  <si>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</si>
  <si>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</si>
  <si>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</si>
  <si>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</si>
  <si>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</si>
  <si>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</si>
  <si>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</si>
  <si>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</si>
  <si>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</si>
  <si>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</si>
  <si>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</si>
  <si>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</si>
  <si>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</si>
  <si>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</si>
  <si>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</si>
  <si>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</si>
  <si>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</si>
  <si>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</si>
  <si>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</si>
  <si>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</si>
  <si>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</si>
  <si>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</si>
  <si>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</si>
  <si>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</si>
  <si>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</si>
  <si>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</si>
  <si>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</si>
  <si>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</si>
  <si>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</si>
  <si>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</si>
  <si>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</si>
  <si>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</si>
  <si>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</si>
  <si>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</si>
  <si>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</si>
  <si>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</si>
  <si>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</si>
  <si>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</si>
  <si>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</si>
  <si>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</si>
  <si>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</si>
  <si>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</si>
  <si>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</si>
  <si>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</si>
  <si>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</si>
  <si>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</si>
  <si>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</si>
  <si>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</si>
  <si>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</si>
  <si>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</si>
  <si>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</si>
  <si>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</si>
  <si>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</si>
  <si>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</si>
  <si>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</si>
  <si>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</si>
  <si>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</si>
  <si>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</si>
  <si>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</si>
  <si>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</si>
  <si>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</si>
  <si>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</si>
  <si>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</si>
  <si>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</si>
  <si>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</si>
  <si>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</si>
  <si>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</si>
  <si>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</si>
  <si>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</si>
  <si>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</si>
  <si>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</si>
  <si>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</si>
  <si>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</si>
  <si>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</si>
  <si>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</si>
  <si>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</si>
  <si>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</si>
  <si>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</si>
  <si>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</si>
  <si>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</si>
  <si>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</si>
  <si>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</si>
  <si>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</si>
  <si>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</si>
  <si>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</si>
  <si>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</si>
  <si>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</si>
  <si>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</si>
  <si>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</si>
  <si>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</si>
  <si>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</si>
  <si>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</si>
  <si>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</si>
  <si>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</si>
  <si>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</si>
  <si>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</si>
  <si>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</si>
  <si>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</si>
  <si>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</si>
  <si>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</si>
  <si>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</si>
  <si>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</si>
  <si>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</si>
  <si>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</si>
  <si>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</si>
  <si>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</si>
  <si>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</si>
  <si>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</si>
  <si>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</si>
  <si>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</si>
  <si>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</si>
  <si>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</si>
  <si>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</si>
  <si>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</si>
  <si>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</si>
  <si>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</si>
  <si>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</si>
  <si>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</si>
  <si>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</si>
  <si>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</si>
  <si>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</si>
  <si>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</si>
  <si>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</si>
  <si>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</si>
  <si>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</si>
  <si>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</si>
  <si>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</si>
  <si>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</si>
  <si>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</si>
  <si>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</si>
  <si>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</si>
  <si>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</si>
  <si>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</si>
  <si>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</si>
  <si>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</si>
  <si>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</si>
  <si>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</si>
  <si>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</si>
  <si>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</si>
  <si>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</si>
  <si>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</si>
  <si>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</si>
  <si>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</si>
  <si>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</si>
  <si>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</si>
  <si>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</si>
  <si>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</si>
  <si>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</si>
  <si>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</si>
  <si>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</si>
  <si>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</si>
  <si>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</si>
  <si>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</si>
  <si>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</si>
  <si>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</si>
  <si>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</si>
  <si>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</si>
  <si>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</si>
  <si>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</si>
  <si>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</si>
  <si>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</si>
  <si>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</si>
  <si>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</si>
  <si>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</si>
  <si>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</si>
  <si>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</si>
  <si>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</si>
  <si>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</si>
  <si>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</si>
  <si>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</si>
  <si>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</si>
  <si>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</si>
  <si>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</si>
  <si>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</si>
  <si>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</si>
  <si>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</si>
  <si>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</si>
  <si>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</si>
  <si>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</si>
  <si>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</si>
  <si>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</si>
  <si>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</si>
  <si>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</si>
  <si>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</si>
  <si>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</si>
  <si>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</si>
  <si>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</si>
  <si>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</si>
  <si>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</si>
  <si>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</si>
  <si>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</si>
  <si>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</si>
  <si>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</si>
  <si>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</si>
  <si>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</si>
  <si>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</si>
  <si>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</si>
  <si>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</si>
  <si>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</si>
  <si>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</si>
  <si>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</si>
  <si>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</si>
  <si>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</si>
  <si>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</si>
  <si>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</si>
  <si>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</si>
  <si>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</si>
  <si>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</si>
  <si>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</si>
  <si>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</si>
  <si>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</si>
  <si>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</si>
  <si>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</si>
  <si>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</si>
  <si>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</si>
  <si>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</si>
  <si>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</si>
  <si>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</si>
  <si>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</si>
  <si>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</si>
  <si>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</si>
  <si>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</si>
  <si>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</si>
  <si>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</si>
  <si>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</si>
  <si>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</si>
  <si>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</si>
  <si>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</si>
  <si>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</si>
  <si>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</si>
  <si>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</si>
  <si>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</si>
  <si>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</si>
  <si>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</si>
  <si>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</si>
  <si>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</si>
  <si>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</si>
  <si>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</si>
  <si>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</si>
  <si>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</si>
  <si>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</si>
  <si>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</si>
  <si>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</si>
  <si>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</si>
  <si>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</si>
  <si>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</si>
  <si>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</si>
  <si>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</si>
  <si>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</si>
  <si>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</si>
  <si>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</si>
  <si>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</si>
  <si>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</si>
  <si>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</si>
  <si>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</si>
  <si>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</si>
  <si>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</si>
  <si>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</si>
  <si>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</si>
  <si>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</si>
  <si>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</si>
  <si>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</si>
  <si>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</si>
  <si>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</si>
  <si>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</si>
  <si>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</si>
  <si>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</si>
  <si>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</si>
  <si>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</si>
  <si>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</si>
  <si>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</si>
  <si>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</si>
  <si>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</si>
  <si>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</si>
  <si>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</si>
  <si>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</si>
  <si>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</si>
  <si>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</si>
  <si>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</si>
  <si>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</si>
  <si>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</si>
  <si>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</si>
  <si>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</si>
  <si>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</si>
  <si>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</si>
  <si>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</si>
  <si>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</si>
  <si>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</si>
  <si>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</si>
  <si>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</si>
  <si>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</si>
  <si>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</si>
  <si>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</si>
  <si>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</si>
  <si>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</si>
  <si>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</si>
  <si>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</si>
  <si>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</si>
  <si>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</si>
  <si>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</si>
  <si>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</si>
  <si>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</si>
  <si>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</si>
  <si>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</si>
  <si>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</si>
  <si>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</si>
  <si>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</si>
  <si>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</si>
  <si>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</si>
  <si>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</si>
  <si>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</si>
  <si>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</si>
  <si>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</si>
  <si>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</si>
  <si>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</si>
  <si>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</si>
  <si>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</si>
  <si>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</si>
  <si>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</si>
  <si>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</si>
  <si>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</si>
  <si>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</si>
  <si>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</si>
  <si>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</si>
  <si>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</si>
  <si>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</si>
  <si>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</si>
  <si>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</si>
  <si>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</si>
  <si>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</si>
  <si>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</si>
  <si>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</si>
  <si>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</si>
  <si>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</si>
  <si>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</si>
  <si>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</si>
  <si>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</si>
  <si>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</si>
  <si>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</si>
  <si>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</si>
  <si>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</si>
  <si>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</si>
  <si>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</si>
  <si>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</si>
  <si>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</si>
  <si>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</si>
  <si>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</si>
  <si>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</si>
  <si>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</si>
  <si>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</si>
  <si>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</si>
  <si>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</si>
  <si>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</si>
  <si>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</si>
  <si>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</si>
  <si>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</si>
  <si>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</si>
  <si>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</si>
  <si>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</si>
  <si>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</si>
  <si>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</si>
  <si>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</si>
  <si>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</si>
  <si>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</si>
  <si>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</si>
  <si>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</si>
  <si>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</si>
  <si>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</si>
  <si>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</si>
  <si>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</si>
  <si>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</si>
  <si>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</si>
  <si>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</si>
  <si>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</si>
  <si>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</si>
  <si>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</si>
  <si>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</si>
  <si>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</si>
  <si>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</si>
  <si>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</si>
  <si>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</si>
  <si>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</si>
  <si>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</si>
  <si>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</si>
  <si>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</si>
  <si>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</si>
  <si>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</si>
  <si>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</si>
  <si>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</si>
  <si>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</si>
  <si>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</si>
  <si>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</si>
  <si>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</si>
  <si>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</si>
  <si>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</si>
  <si>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</si>
  <si>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</si>
  <si>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</si>
  <si>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</si>
  <si>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</si>
  <si>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</si>
  <si>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</si>
  <si>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</si>
  <si>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</si>
  <si>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</si>
  <si>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</si>
  <si>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</si>
  <si>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</si>
  <si>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</si>
  <si>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</si>
  <si>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</si>
  <si>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</si>
  <si>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</si>
  <si>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</si>
  <si>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</si>
  <si>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</si>
  <si>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</si>
  <si>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</si>
  <si>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</si>
  <si>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</si>
  <si>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</si>
  <si>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</si>
  <si>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</si>
  <si>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</si>
  <si>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</si>
  <si>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</si>
  <si>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</si>
  <si>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</si>
  <si>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</si>
  <si>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</si>
  <si>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</si>
  <si>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</si>
  <si>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</si>
  <si>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</si>
  <si>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</si>
  <si>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</si>
  <si>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</si>
  <si>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</si>
  <si>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</si>
  <si>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</si>
  <si>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</si>
  <si>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</si>
  <si>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</si>
  <si>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</si>
  <si>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</si>
  <si>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</si>
  <si>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</si>
  <si>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</si>
  <si>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</si>
  <si>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</si>
  <si>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</si>
  <si>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</si>
  <si>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</si>
  <si>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</si>
  <si>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</si>
  <si>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</si>
  <si>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</si>
  <si>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</si>
  <si>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</si>
  <si>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</si>
  <si>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</si>
  <si>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</si>
  <si>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</si>
  <si>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</si>
  <si>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</si>
  <si>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</si>
  <si>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</si>
  <si>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</si>
  <si>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</si>
  <si>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</si>
  <si>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</si>
  <si>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</si>
  <si>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</si>
  <si>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</si>
  <si>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</si>
  <si>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</si>
  <si>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</si>
  <si>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</si>
  <si>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</si>
  <si>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</si>
  <si>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</si>
  <si>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</si>
  <si>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</si>
  <si>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</si>
  <si>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</si>
  <si>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</si>
  <si>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</si>
  <si>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</si>
  <si>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</si>
  <si>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</si>
  <si>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</si>
  <si>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</si>
  <si>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</si>
  <si>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</si>
  <si>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</si>
  <si>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</si>
  <si>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</si>
  <si>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</si>
  <si>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</si>
  <si>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</si>
  <si>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</si>
  <si>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</si>
  <si>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</si>
  <si>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</si>
  <si>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</si>
  <si>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</si>
  <si>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</si>
  <si>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</si>
  <si>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</si>
  <si>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</si>
  <si>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</si>
  <si>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</si>
  <si>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</si>
  <si>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</si>
  <si>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</si>
  <si>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</si>
  <si>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</si>
  <si>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</si>
  <si>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</si>
  <si>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</si>
  <si>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</si>
  <si>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</si>
  <si>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</si>
  <si>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</si>
  <si>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</si>
  <si>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</si>
  <si>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</si>
  <si>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</si>
  <si>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</si>
  <si>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</si>
  <si>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</si>
  <si>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</si>
  <si>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</si>
  <si>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</si>
  <si>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</si>
  <si>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</si>
  <si>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</si>
  <si>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</si>
  <si>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</si>
  <si>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</si>
  <si>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</si>
  <si>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</si>
  <si>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</si>
  <si>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</si>
  <si>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</si>
  <si>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</si>
  <si>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</si>
  <si>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</si>
  <si>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</si>
  <si>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</si>
  <si>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</si>
  <si>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</si>
  <si>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</si>
  <si>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</si>
  <si>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</si>
  <si>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</si>
  <si>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</si>
  <si>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</si>
  <si>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</si>
  <si>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</si>
  <si>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</si>
  <si>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</si>
  <si>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</si>
  <si>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</si>
  <si>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</si>
  <si>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</si>
  <si>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</si>
  <si>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</si>
  <si>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</si>
  <si>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</si>
  <si>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</si>
  <si>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</si>
  <si>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</si>
  <si>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</si>
  <si>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</si>
  <si>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</si>
  <si>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</si>
  <si>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</si>
  <si>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</si>
  <si>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</si>
  <si>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</si>
  <si>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</si>
  <si>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</si>
  <si>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</si>
  <si>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</si>
  <si>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</si>
  <si>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</si>
  <si>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</si>
  <si>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</si>
  <si>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</si>
  <si>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</si>
  <si>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</si>
  <si>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</si>
  <si>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</si>
  <si>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</si>
  <si>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</si>
  <si>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</si>
  <si>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</si>
  <si>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</si>
  <si>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</si>
  <si>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</si>
  <si>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</si>
  <si>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</si>
  <si>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</si>
  <si>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</si>
  <si>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</si>
  <si>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</si>
  <si>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</si>
  <si>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</si>
  <si>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</si>
  <si>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</si>
  <si>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</si>
  <si>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</si>
  <si>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</si>
  <si>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</si>
  <si>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</si>
  <si>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</si>
  <si>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</si>
  <si>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</si>
  <si>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</si>
  <si>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</si>
  <si>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</si>
  <si>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</si>
  <si>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</si>
  <si>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</si>
  <si>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</si>
  <si>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</si>
  <si>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</si>
  <si>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</si>
  <si>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</si>
  <si>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</si>
  <si>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</si>
  <si>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</si>
  <si>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</si>
  <si>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</si>
  <si>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</si>
  <si>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</si>
  <si>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</si>
  <si>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</si>
  <si>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</si>
  <si>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</si>
  <si>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</si>
  <si>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</si>
  <si>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</si>
  <si>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</si>
  <si>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</si>
  <si>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</si>
  <si>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</si>
  <si>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</si>
  <si>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</si>
  <si>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</si>
  <si>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</si>
  <si>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</si>
  <si>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</si>
  <si>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</si>
  <si>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</si>
  <si>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</si>
  <si>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</si>
  <si>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</si>
  <si>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</si>
  <si>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</si>
  <si>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</si>
  <si>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</si>
  <si>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</si>
  <si>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</si>
  <si>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</si>
  <si>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</si>
  <si>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</si>
  <si>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</si>
  <si>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</si>
  <si>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</si>
  <si>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</si>
  <si>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</si>
  <si>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</si>
  <si>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</si>
  <si>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</si>
  <si>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</si>
  <si>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</si>
  <si>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</si>
  <si>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</si>
  <si>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</si>
  <si>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</si>
  <si>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</si>
  <si>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</si>
  <si>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</si>
  <si>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</si>
  <si>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</si>
  <si>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</si>
  <si>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</si>
  <si>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</si>
  <si>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</si>
  <si>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</si>
  <si>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</si>
  <si>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</si>
  <si>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</si>
  <si>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</si>
  <si>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</si>
  <si>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</si>
  <si>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</si>
  <si>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</si>
  <si>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</si>
  <si>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</si>
  <si>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</si>
  <si>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</si>
  <si>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</si>
  <si>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</si>
  <si>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</si>
  <si>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</si>
  <si>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</si>
  <si>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</si>
  <si>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</si>
  <si>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</si>
  <si>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</si>
  <si>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</si>
  <si>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</si>
  <si>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</si>
  <si>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</si>
  <si>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</si>
  <si>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</si>
  <si>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</si>
  <si>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</si>
  <si>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</si>
  <si>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</si>
  <si>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</si>
  <si>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</si>
  <si>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</si>
  <si>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</si>
  <si>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</si>
  <si>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</si>
  <si>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</si>
  <si>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</si>
  <si>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</si>
  <si>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</si>
  <si>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</si>
  <si>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</si>
  <si>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</si>
  <si>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</si>
  <si>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</si>
  <si>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</si>
  <si>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</si>
  <si>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</si>
  <si>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</si>
  <si>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</si>
  <si>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</si>
  <si>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</si>
  <si>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</si>
  <si>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</si>
  <si>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</si>
  <si>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</si>
  <si>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</si>
  <si>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</si>
  <si>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</si>
  <si>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</si>
  <si>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</si>
  <si>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</si>
  <si>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</si>
  <si>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</si>
  <si>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</si>
  <si>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</si>
  <si>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</si>
  <si>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</si>
  <si>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</si>
  <si>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</si>
  <si>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</si>
  <si>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</si>
  <si>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</si>
  <si>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</si>
  <si>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</si>
  <si>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</si>
  <si>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</si>
  <si>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</si>
  <si>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</si>
  <si>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</si>
  <si>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</si>
  <si>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</si>
  <si>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</si>
  <si>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</si>
  <si>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</si>
  <si>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</si>
  <si>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</si>
  <si>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</si>
  <si>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</si>
  <si>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</si>
  <si>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</si>
  <si>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</si>
  <si>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</si>
  <si>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</si>
  <si>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</si>
  <si>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</si>
  <si>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</si>
  <si>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</si>
  <si>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</si>
  <si>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</si>
  <si>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</si>
  <si>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</si>
  <si>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</si>
  <si>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</si>
  <si>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</si>
  <si>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</si>
  <si>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</si>
  <si>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</si>
  <si>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</si>
  <si>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</si>
  <si>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</si>
  <si>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</si>
  <si>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</si>
  <si>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</si>
  <si>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</si>
  <si>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</si>
  <si>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</si>
  <si>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</si>
  <si>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</si>
  <si>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</si>
  <si>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</si>
  <si>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</si>
  <si>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</si>
  <si>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</si>
  <si>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</si>
  <si>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</si>
  <si>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</si>
  <si>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</si>
  <si>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</si>
  <si>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</si>
  <si>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</si>
  <si>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</si>
  <si>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</si>
  <si>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</si>
  <si>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</si>
  <si>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</si>
  <si>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</si>
  <si>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</si>
  <si>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</si>
  <si>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</si>
  <si>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</si>
  <si>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</si>
  <si>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</si>
  <si>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</si>
  <si>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</si>
  <si>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</si>
  <si>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</si>
  <si>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</si>
  <si>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</si>
  <si>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</si>
  <si>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</si>
  <si>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</si>
  <si>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</si>
  <si>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</si>
  <si>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</si>
  <si>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</si>
  <si>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</si>
  <si>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</si>
  <si>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</si>
  <si>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</si>
  <si>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</si>
  <si>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</si>
  <si>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</si>
  <si>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</si>
  <si>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</si>
  <si>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</si>
  <si>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</si>
  <si>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</si>
  <si>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</si>
  <si>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</si>
  <si>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</si>
  <si>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</si>
  <si>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</si>
  <si>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</si>
  <si>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</si>
  <si>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</si>
  <si>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</si>
  <si>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</si>
  <si>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</si>
  <si>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</si>
  <si>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</si>
  <si>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</si>
  <si>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</si>
  <si>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</si>
  <si>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</si>
  <si>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</si>
  <si>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</si>
  <si>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</si>
  <si>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</si>
  <si>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</si>
  <si>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</si>
  <si>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</si>
  <si>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</si>
  <si>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</si>
  <si>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</si>
  <si>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</si>
  <si>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</si>
  <si>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</si>
  <si>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</si>
  <si>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</si>
  <si>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</si>
  <si>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</si>
  <si>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</si>
  <si>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</si>
  <si>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</si>
  <si>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</si>
  <si>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</si>
  <si>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</si>
  <si>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</si>
  <si>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</si>
  <si>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</si>
  <si>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</si>
  <si>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</si>
  <si>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</si>
  <si>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</si>
  <si>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</si>
  <si>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</si>
  <si>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</si>
  <si>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</si>
  <si>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</si>
  <si>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</si>
  <si>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</si>
  <si>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</si>
  <si>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</si>
  <si>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</si>
  <si>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</si>
  <si>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</si>
  <si>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</si>
  <si>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</si>
  <si>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</si>
  <si>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</si>
  <si>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</si>
  <si>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</si>
  <si>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</si>
  <si>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</si>
  <si>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</si>
  <si>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</si>
  <si>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</si>
  <si>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</si>
  <si>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</si>
  <si>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</si>
  <si>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</si>
  <si>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</si>
  <si>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</si>
  <si>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</si>
  <si>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</si>
  <si>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</si>
  <si>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</si>
  <si>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</si>
  <si>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</si>
  <si>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</si>
  <si>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</si>
  <si>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</si>
  <si>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</si>
  <si>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</si>
  <si>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</si>
  <si>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</si>
  <si>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</si>
  <si>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</si>
  <si>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</si>
  <si>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</si>
  <si>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</si>
  <si>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</si>
  <si>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</si>
  <si>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</si>
  <si>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</si>
  <si>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</si>
  <si>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</si>
  <si>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</si>
  <si>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</si>
  <si>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</si>
  <si>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</si>
  <si>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</si>
  <si>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</si>
  <si>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</si>
  <si>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</si>
  <si>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</si>
  <si>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</si>
  <si>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</si>
  <si>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</si>
  <si>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</si>
  <si>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</si>
  <si>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</si>
  <si>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</si>
  <si>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</si>
  <si>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</si>
  <si>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</si>
  <si>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</si>
  <si>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</si>
  <si>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</si>
  <si>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</si>
  <si>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</si>
  <si>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</si>
  <si>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</si>
  <si>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</si>
  <si>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</si>
  <si>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</si>
  <si>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</si>
  <si>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</si>
  <si>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</si>
  <si>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</si>
  <si>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</si>
  <si>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</si>
  <si>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</si>
  <si>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</si>
  <si>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</si>
  <si>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</si>
  <si>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</si>
  <si>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</si>
  <si>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</si>
  <si>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</si>
  <si>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</si>
  <si>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</si>
  <si>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</si>
  <si>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</si>
  <si>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</si>
  <si>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</si>
  <si>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</si>
  <si>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</si>
  <si>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</si>
  <si>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</si>
  <si>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</si>
  <si>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</si>
  <si>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</si>
  <si>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</si>
  <si>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</si>
  <si>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</si>
  <si>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</si>
  <si>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</si>
  <si>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</si>
  <si>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</si>
  <si>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</si>
  <si>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</si>
  <si>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</si>
  <si>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</si>
  <si>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</si>
  <si>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</si>
  <si>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</si>
  <si>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</si>
  <si>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</si>
  <si>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</si>
  <si>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</si>
  <si>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</si>
  <si>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</si>
  <si>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</si>
  <si>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</si>
  <si>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</si>
  <si>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</si>
  <si>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</si>
  <si>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</si>
  <si>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</si>
  <si>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</si>
  <si>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</si>
  <si>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</si>
  <si>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</si>
  <si>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</si>
  <si>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</si>
  <si>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</si>
  <si>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</si>
  <si>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</si>
  <si>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</si>
  <si>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</si>
  <si>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</si>
  <si>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</si>
  <si>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</si>
  <si>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</si>
  <si>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</si>
  <si>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</si>
  <si>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</si>
  <si>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</si>
  <si>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</si>
  <si>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</si>
  <si>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</si>
  <si>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</si>
  <si>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</si>
  <si>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</si>
  <si>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</si>
  <si>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</si>
  <si>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</si>
  <si>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</si>
  <si>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</si>
  <si>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</si>
  <si>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</si>
  <si>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</si>
  <si>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</si>
  <si>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</si>
  <si>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</si>
  <si>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</si>
  <si>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</si>
  <si>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</si>
  <si>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</si>
  <si>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</si>
  <si>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</si>
  <si>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</si>
  <si>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</si>
  <si>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</si>
  <si>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</si>
  <si>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</si>
  <si>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</si>
  <si>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</si>
  <si>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</si>
  <si>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</si>
  <si>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</si>
  <si>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</si>
  <si>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</si>
  <si>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</si>
  <si>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</si>
  <si>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</si>
  <si>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</si>
  <si>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</si>
  <si>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</si>
  <si>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</si>
  <si>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</si>
  <si>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</si>
  <si>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</si>
  <si>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</si>
  <si>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</si>
  <si>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</si>
  <si>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</si>
  <si>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</si>
  <si>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</si>
  <si>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</si>
  <si>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</si>
  <si>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</si>
  <si>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</si>
  <si>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</si>
  <si>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</si>
  <si>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</si>
  <si>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</si>
  <si>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</si>
  <si>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</si>
  <si>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</si>
  <si>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</si>
  <si>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</si>
  <si>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</si>
  <si>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</si>
  <si>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</si>
  <si>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</si>
  <si>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</si>
  <si>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</si>
  <si>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</si>
  <si>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</si>
  <si>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</si>
  <si>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</si>
  <si>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</si>
  <si>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</si>
  <si>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</si>
  <si>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</si>
  <si>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</si>
  <si>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</si>
  <si>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</si>
  <si>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</si>
  <si>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</si>
  <si>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</si>
  <si>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</si>
  <si>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</si>
  <si>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</si>
  <si>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</si>
  <si>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</si>
  <si>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</si>
  <si>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</si>
  <si>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</si>
  <si>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</si>
  <si>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</si>
  <si>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</si>
  <si>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</si>
  <si>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</si>
  <si>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</si>
  <si>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</si>
  <si>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</si>
  <si>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</si>
  <si>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</si>
  <si>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</si>
  <si>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</si>
  <si>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</si>
  <si>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</si>
  <si>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</si>
  <si>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</si>
  <si>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</si>
  <si>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</si>
  <si>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</si>
  <si>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</si>
  <si>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</si>
  <si>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</si>
  <si>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</si>
  <si>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</si>
  <si>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</si>
  <si>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</si>
  <si>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</si>
  <si>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</si>
  <si>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</si>
  <si>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</si>
  <si>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</si>
  <si>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</si>
  <si>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</si>
  <si>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</si>
  <si>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</si>
  <si>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</si>
  <si>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</si>
  <si>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</si>
  <si>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</si>
  <si>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</si>
  <si>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</si>
  <si>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</si>
  <si>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</si>
  <si>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</si>
  <si>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</si>
  <si>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</si>
  <si>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</si>
  <si>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</si>
  <si>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</si>
  <si>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</si>
  <si>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</si>
  <si>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</si>
  <si>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</si>
  <si>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</si>
  <si>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</si>
  <si>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</si>
  <si>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</si>
  <si>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</si>
  <si>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</si>
  <si>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</si>
  <si>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</si>
  <si>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</si>
  <si>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</si>
  <si>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</si>
  <si>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</si>
  <si>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</si>
  <si>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</si>
  <si>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</si>
  <si>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</si>
  <si>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</si>
  <si>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</si>
  <si>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</si>
  <si>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</si>
  <si>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</si>
  <si>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</si>
  <si>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</si>
  <si>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</si>
  <si>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</si>
  <si>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</si>
  <si>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</si>
  <si>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</si>
  <si>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</si>
  <si>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</si>
  <si>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</si>
  <si>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</si>
  <si>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</si>
  <si>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</si>
  <si>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</si>
  <si>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</si>
  <si>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</si>
  <si>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</si>
  <si>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</si>
  <si>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</si>
  <si>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</si>
  <si>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</si>
  <si>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</si>
  <si>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</si>
  <si>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</si>
  <si>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</si>
  <si>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</si>
  <si>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</si>
  <si>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</si>
  <si>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</si>
  <si>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</si>
  <si>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</si>
  <si>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</si>
  <si>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</si>
  <si>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</si>
  <si>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</si>
  <si>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</si>
  <si>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</si>
  <si>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</si>
  <si>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</si>
  <si>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</si>
  <si>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</si>
  <si>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</si>
  <si>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</si>
  <si>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</si>
  <si>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</si>
  <si>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</si>
  <si>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</si>
  <si>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</si>
  <si>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</si>
  <si>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</si>
  <si>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</si>
  <si>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</si>
  <si>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</si>
  <si>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</si>
  <si>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</si>
  <si>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</si>
  <si>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</si>
  <si>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</si>
  <si>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</si>
  <si>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</si>
  <si>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</si>
  <si>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</si>
  <si>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</si>
  <si>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</si>
  <si>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</si>
  <si>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</si>
  <si>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</si>
  <si>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</si>
  <si>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</si>
  <si>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</si>
  <si>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</si>
  <si>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</si>
  <si>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</si>
  <si>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</si>
  <si>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</si>
  <si>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</si>
  <si>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</si>
  <si>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</si>
  <si>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</si>
  <si>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</si>
  <si>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</si>
  <si>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</si>
  <si>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</si>
  <si>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</si>
  <si>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</si>
  <si>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</si>
  <si>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</si>
  <si>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</si>
  <si>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</si>
  <si>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</si>
  <si>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</si>
  <si>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</si>
  <si>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</si>
  <si>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</si>
  <si>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</si>
  <si>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</si>
  <si>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</si>
  <si>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</si>
  <si>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</si>
  <si>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</si>
  <si>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</si>
  <si>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</si>
  <si>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</si>
  <si>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</si>
  <si>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</si>
  <si>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</si>
  <si>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</si>
  <si>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</si>
  <si>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</si>
  <si>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</si>
  <si>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</si>
  <si>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</si>
  <si>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</si>
  <si>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</si>
  <si>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</si>
  <si>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</si>
  <si>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</si>
  <si>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</si>
  <si>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</si>
  <si>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</si>
  <si>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</si>
  <si>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</si>
  <si>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</si>
  <si>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</si>
  <si>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</si>
  <si>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</si>
  <si>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</si>
  <si>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</si>
  <si>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</si>
  <si>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</si>
  <si>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</si>
  <si>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</si>
  <si>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</si>
  <si>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</si>
  <si>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</si>
  <si>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</si>
  <si>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</si>
  <si>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</si>
  <si>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</si>
  <si>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</si>
  <si>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</si>
  <si>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</si>
  <si>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</si>
  <si>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</si>
  <si>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</si>
  <si>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</si>
  <si>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</si>
  <si>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</si>
  <si>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</si>
  <si>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</si>
  <si>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</si>
  <si>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</si>
  <si>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</si>
  <si>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</si>
  <si>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</si>
  <si>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</si>
  <si>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</si>
  <si>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</si>
  <si>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</si>
  <si>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</si>
  <si>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</si>
  <si>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</si>
  <si>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</si>
  <si>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</si>
  <si>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</si>
  <si>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</si>
  <si>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</si>
  <si>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</si>
  <si>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</si>
  <si>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</si>
  <si>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</si>
  <si>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</si>
  <si>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</si>
  <si>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</si>
  <si>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</si>
  <si>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</si>
  <si>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</si>
  <si>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</si>
  <si>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</si>
  <si>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</si>
  <si>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</si>
  <si>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</si>
  <si>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</si>
  <si>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</si>
  <si>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</si>
  <si>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</si>
  <si>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</si>
  <si>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</si>
  <si>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</si>
  <si>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</si>
  <si>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</si>
  <si>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</si>
  <si>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</si>
  <si>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</si>
  <si>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</si>
  <si>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</si>
  <si>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</si>
  <si>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</si>
  <si>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</si>
  <si>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</si>
  <si>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</si>
  <si>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</si>
  <si>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</si>
  <si>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</si>
  <si>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</si>
  <si>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</si>
  <si>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</si>
  <si>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</si>
  <si>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</si>
  <si>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</si>
  <si>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</si>
  <si>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</si>
  <si>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</si>
  <si>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</si>
  <si>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</si>
  <si>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</si>
  <si>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</si>
  <si>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</si>
  <si>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</si>
  <si>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</si>
  <si>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</si>
  <si>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</si>
  <si>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</si>
  <si>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</si>
  <si>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</si>
  <si>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</si>
  <si>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</si>
  <si>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</si>
  <si>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</si>
  <si>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</si>
  <si>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</si>
  <si>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</si>
  <si>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</si>
  <si>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</si>
  <si>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</si>
  <si>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</si>
  <si>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</si>
  <si>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</si>
  <si>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</si>
  <si>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</si>
  <si>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</si>
  <si>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</si>
  <si>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</si>
  <si>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</si>
  <si>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</si>
  <si>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</si>
  <si>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</si>
  <si>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</si>
  <si>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</si>
  <si>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</si>
  <si>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</si>
  <si>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</si>
  <si>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</si>
  <si>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</si>
  <si>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</si>
  <si>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</si>
  <si>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</si>
  <si>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</si>
  <si>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</si>
  <si>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</si>
  <si>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</si>
  <si>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</si>
  <si>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</si>
  <si>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</si>
  <si>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</si>
  <si>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</si>
  <si>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</si>
  <si>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</si>
  <si>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</si>
  <si>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</si>
  <si>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</si>
  <si>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</si>
  <si>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</si>
  <si>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</si>
  <si>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</si>
  <si>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</si>
  <si>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</si>
  <si>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</si>
  <si>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</si>
  <si>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</si>
  <si>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</si>
  <si>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</si>
  <si>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</si>
  <si>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</si>
  <si>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</si>
  <si>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</si>
  <si>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</si>
  <si>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</si>
  <si>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</si>
  <si>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</si>
  <si>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</si>
  <si>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</si>
  <si>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</si>
  <si>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</si>
  <si>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</si>
  <si>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</si>
  <si>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</si>
  <si>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</si>
  <si>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</si>
  <si>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</si>
  <si>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</si>
  <si>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</si>
  <si>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</si>
  <si>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</si>
  <si>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</si>
  <si>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</si>
  <si>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</si>
  <si>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</si>
  <si>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</si>
  <si>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</si>
  <si>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</si>
  <si>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</si>
  <si>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</si>
  <si>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</si>
  <si>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</si>
  <si>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</si>
  <si>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</si>
  <si>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</si>
  <si>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</si>
  <si>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</si>
  <si>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</si>
  <si>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</si>
  <si>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</si>
  <si>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</si>
  <si>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</si>
  <si>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</si>
  <si>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</si>
  <si>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</si>
  <si>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</si>
  <si>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</si>
  <si>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</si>
  <si>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</si>
  <si>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</si>
  <si>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</si>
  <si>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</si>
  <si>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</si>
  <si>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</si>
  <si>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</si>
  <si>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</si>
  <si>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</si>
  <si>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</si>
  <si>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</si>
  <si>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</si>
  <si>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</si>
  <si>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</si>
  <si>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</si>
  <si>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</si>
  <si>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</si>
  <si>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</si>
  <si>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</si>
  <si>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</si>
  <si>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</si>
  <si>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</si>
  <si>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</si>
  <si>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</si>
  <si>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</si>
  <si>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</si>
  <si>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</si>
  <si>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</si>
  <si>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</si>
  <si>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</si>
  <si>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</si>
  <si>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</si>
  <si>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</si>
  <si>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</si>
  <si>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</si>
  <si>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</si>
  <si>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</si>
  <si>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</si>
  <si>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</si>
  <si>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</si>
  <si>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</si>
  <si>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</si>
  <si>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</si>
  <si>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</si>
  <si>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</si>
  <si>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</si>
  <si>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</si>
  <si>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</si>
  <si>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</si>
  <si>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</si>
  <si>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</si>
  <si>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</si>
  <si>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</si>
  <si>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</si>
  <si>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</si>
  <si>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</si>
  <si>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</si>
  <si>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</si>
  <si>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</si>
  <si>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</si>
  <si>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</si>
  <si>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</si>
  <si>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</si>
  <si>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</si>
  <si>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</si>
  <si>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</si>
  <si>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</si>
  <si>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</si>
  <si>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</si>
  <si>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</si>
  <si>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</si>
  <si>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</si>
  <si>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</si>
  <si>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</si>
  <si>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</si>
  <si>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</si>
  <si>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</si>
  <si>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</si>
  <si>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</si>
  <si>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</si>
  <si>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</si>
  <si>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</si>
  <si>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</si>
  <si>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</si>
  <si>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</si>
  <si>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</si>
  <si>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</si>
  <si>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</si>
  <si>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</si>
  <si>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</si>
  <si>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</si>
  <si>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</si>
  <si>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</si>
  <si>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</si>
  <si>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</si>
  <si>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</si>
  <si>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</si>
  <si>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</si>
  <si>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</si>
  <si>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</si>
  <si>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</si>
  <si>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</si>
  <si>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</si>
  <si>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</si>
  <si>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</si>
  <si>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</si>
  <si>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</si>
  <si>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</si>
  <si>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</si>
  <si>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</si>
  <si>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</si>
  <si>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</si>
  <si>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</si>
  <si>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</si>
  <si>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</si>
  <si>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</si>
  <si>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</si>
  <si>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</si>
  <si>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</si>
  <si>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</si>
  <si>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</si>
  <si>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</si>
  <si>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</si>
  <si>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</si>
  <si>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</si>
  <si>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</si>
  <si>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</si>
  <si>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</si>
  <si>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</si>
  <si>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</si>
  <si>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</si>
  <si>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</si>
  <si>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</si>
  <si>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</si>
  <si>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</si>
  <si>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</si>
  <si>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</si>
  <si>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</si>
  <si>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</si>
  <si>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</si>
  <si>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</si>
  <si>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</si>
  <si>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</si>
  <si>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</si>
  <si>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</si>
  <si>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</si>
  <si>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</si>
  <si>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</si>
  <si>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</si>
  <si>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</si>
  <si>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</si>
  <si>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</si>
  <si>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</si>
  <si>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</si>
  <si>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</si>
  <si>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</si>
  <si>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</si>
  <si>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</si>
  <si>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</si>
  <si>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</si>
  <si>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</si>
  <si>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</si>
  <si>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</si>
  <si>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</si>
  <si>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</si>
  <si>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</si>
  <si>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</si>
  <si>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</si>
  <si>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</si>
  <si>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</si>
  <si>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</si>
  <si>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</si>
  <si>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</si>
  <si>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</si>
  <si>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</si>
  <si>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</si>
  <si>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</si>
  <si>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</si>
  <si>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</si>
  <si>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</si>
  <si>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</si>
  <si>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</si>
  <si>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</si>
  <si>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</si>
  <si>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</si>
  <si>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</si>
  <si>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</si>
  <si>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</si>
  <si>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</si>
  <si>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</si>
  <si>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</si>
  <si>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</si>
  <si>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</si>
  <si>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</si>
  <si>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</si>
  <si>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</si>
  <si>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</si>
  <si>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</si>
  <si>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</si>
  <si>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</si>
  <si>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</si>
  <si>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</si>
  <si>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</si>
  <si>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</si>
  <si>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</si>
  <si>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</si>
  <si>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</si>
  <si>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</si>
  <si>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</si>
  <si>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</si>
  <si>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</si>
  <si>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</si>
  <si>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</si>
  <si>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</si>
  <si>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</si>
  <si>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</si>
  <si>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</si>
  <si>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</si>
  <si>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</si>
  <si>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</si>
  <si>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</si>
  <si>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</si>
  <si>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</si>
  <si>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</si>
  <si>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</si>
  <si>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</si>
  <si>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</si>
  <si>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</si>
  <si>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</si>
  <si>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</si>
  <si>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</si>
  <si>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</si>
  <si>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</si>
  <si>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</si>
  <si>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</si>
  <si>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</si>
  <si>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</si>
  <si>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</si>
  <si>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</si>
  <si>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</si>
  <si>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</si>
  <si>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</si>
  <si>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</si>
  <si>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</si>
  <si>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</si>
  <si>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</si>
  <si>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</si>
  <si>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</si>
  <si>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</si>
  <si>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</si>
  <si>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</si>
  <si>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</si>
  <si>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</si>
  <si>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</si>
  <si>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</si>
  <si>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</si>
  <si>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</si>
  <si>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</si>
  <si>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</si>
  <si>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</si>
  <si>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</si>
  <si>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</si>
  <si>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</si>
  <si>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</si>
  <si>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</si>
  <si>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</si>
  <si>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</si>
  <si>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</si>
  <si>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</si>
  <si>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</si>
  <si>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</si>
  <si>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</si>
  <si>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</si>
  <si>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</si>
  <si>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</si>
  <si>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</si>
  <si>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</si>
  <si>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</si>
  <si>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</si>
  <si>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</si>
  <si>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</si>
  <si>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</si>
  <si>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</si>
  <si>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</si>
  <si>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</si>
  <si>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</si>
  <si>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</si>
  <si>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</si>
  <si>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</si>
  <si>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</si>
  <si>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</si>
  <si>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</si>
  <si>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</si>
  <si>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</si>
  <si>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</si>
  <si>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</si>
  <si>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</si>
  <si>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</si>
  <si>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</si>
  <si>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</si>
  <si>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</si>
  <si>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</si>
  <si>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</si>
  <si>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</si>
  <si>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</si>
  <si>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</si>
  <si>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</si>
  <si>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</si>
  <si>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</si>
  <si>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</si>
  <si>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</si>
  <si>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</si>
  <si>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</si>
  <si>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</si>
  <si>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</si>
  <si>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</si>
  <si>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</si>
  <si>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</si>
  <si>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</si>
  <si>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</si>
  <si>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</si>
  <si>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</si>
  <si>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</si>
  <si>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</si>
  <si>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</si>
  <si>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</si>
  <si>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</si>
  <si>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</si>
  <si>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</si>
  <si>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</si>
  <si>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</si>
  <si>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</si>
  <si>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</si>
  <si>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</si>
  <si>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</si>
  <si>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</si>
  <si>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</si>
  <si>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</si>
  <si>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</si>
  <si>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</si>
  <si>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</si>
  <si>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</si>
  <si>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</si>
  <si>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</si>
  <si>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</si>
  <si>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</si>
  <si>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</si>
  <si>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</si>
  <si>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</si>
  <si>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</si>
  <si>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</si>
  <si>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</si>
  <si>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</si>
  <si>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</si>
  <si>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</si>
  <si>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</si>
  <si>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</si>
  <si>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</si>
  <si>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</si>
  <si>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</si>
  <si>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</si>
  <si>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</si>
  <si>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</si>
  <si>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</si>
  <si>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</si>
  <si>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</si>
  <si>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</si>
  <si>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</si>
  <si>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</si>
  <si>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</si>
  <si>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</si>
  <si>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</si>
  <si>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</si>
  <si>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</si>
  <si>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</si>
  <si>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</si>
  <si>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</si>
  <si>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</si>
  <si>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</si>
  <si>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</si>
  <si>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</si>
  <si>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</si>
  <si>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</si>
  <si>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</si>
  <si>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</si>
  <si>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</si>
  <si>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</si>
  <si>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</si>
  <si>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</si>
  <si>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</si>
  <si>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</si>
  <si>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</si>
  <si>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</si>
  <si>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</si>
  <si>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</si>
  <si>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</si>
  <si>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</si>
  <si>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</si>
  <si>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</si>
  <si>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</si>
  <si>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</si>
  <si>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</si>
  <si>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</si>
  <si>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</si>
  <si>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</si>
  <si>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</si>
  <si>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</si>
  <si>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</si>
  <si>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</si>
  <si>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</si>
  <si>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</si>
  <si>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</si>
  <si>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</si>
  <si>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</si>
  <si>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</si>
  <si>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</si>
  <si>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</si>
  <si>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</si>
  <si>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</si>
  <si>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</si>
  <si>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</si>
  <si>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</si>
  <si>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</si>
  <si>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</si>
  <si>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</si>
  <si>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</si>
  <si>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</si>
  <si>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</si>
  <si>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</si>
  <si>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</si>
  <si>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</si>
  <si>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</si>
  <si>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</si>
  <si>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</si>
  <si>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</si>
  <si>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</si>
  <si>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</si>
  <si>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</si>
  <si>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</si>
  <si>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</si>
  <si>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</si>
  <si>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</si>
  <si>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</si>
  <si>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</si>
  <si>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</si>
  <si>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</si>
  <si>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</si>
  <si>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</si>
  <si>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</si>
  <si>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</si>
  <si>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</si>
  <si>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</si>
  <si>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</si>
  <si>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</si>
  <si>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</si>
  <si>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</si>
  <si>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</si>
  <si>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</si>
  <si>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</si>
  <si>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</si>
  <si>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</si>
  <si>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</si>
  <si>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</si>
  <si>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</si>
  <si>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</si>
  <si>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</si>
  <si>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</si>
  <si>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</si>
  <si>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</si>
  <si>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</si>
  <si>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</si>
  <si>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</si>
  <si>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</si>
  <si>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</si>
  <si>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</si>
  <si>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</si>
  <si>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</si>
  <si>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</si>
  <si>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</si>
  <si>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</si>
  <si>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</si>
  <si>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</si>
  <si>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</si>
  <si>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</si>
  <si>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</si>
  <si>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</si>
  <si>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</si>
  <si>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</si>
  <si>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</si>
  <si>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</si>
  <si>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</si>
  <si>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</si>
  <si>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</si>
  <si>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</si>
  <si>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</si>
  <si>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</si>
  <si>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</si>
  <si>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</si>
  <si>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</si>
  <si>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</si>
  <si>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</si>
  <si>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</si>
  <si>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</si>
  <si>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</si>
  <si>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</si>
  <si>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</si>
  <si>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</si>
  <si>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</si>
  <si>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</si>
  <si>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</si>
  <si>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</si>
  <si>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</si>
  <si>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</si>
  <si>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</si>
  <si>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</si>
  <si>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</si>
  <si>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</si>
  <si>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</si>
  <si>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</si>
  <si>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</si>
  <si>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</si>
  <si>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</si>
  <si>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</si>
  <si>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</si>
  <si>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</si>
  <si>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</si>
  <si>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</si>
  <si>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</si>
  <si>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</si>
  <si>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</si>
  <si>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</si>
  <si>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</si>
  <si>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</si>
  <si>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</si>
  <si>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</si>
  <si>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</si>
  <si>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</si>
  <si>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</si>
  <si>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</si>
  <si>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</si>
  <si>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</si>
  <si>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</si>
  <si>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</si>
  <si>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</si>
  <si>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</si>
  <si>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</si>
  <si>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</si>
  <si>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</si>
  <si>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</si>
  <si>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</si>
  <si>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</si>
  <si>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</si>
  <si>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</si>
  <si>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</si>
  <si>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</si>
  <si>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</si>
  <si>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</si>
  <si>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</si>
  <si>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</si>
  <si>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</si>
  <si>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</si>
  <si>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</si>
  <si>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</si>
  <si>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</si>
  <si>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</si>
  <si>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</si>
  <si>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</si>
  <si>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</si>
  <si>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</si>
  <si>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</si>
  <si>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</si>
  <si>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</si>
  <si>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</si>
  <si>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</si>
  <si>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</si>
  <si>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</si>
  <si>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</si>
  <si>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</si>
  <si>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</si>
  <si>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</si>
  <si>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</si>
  <si>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</si>
  <si>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</si>
  <si>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</si>
  <si>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</si>
  <si>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</si>
  <si>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</si>
  <si>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</si>
  <si>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</si>
  <si>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</si>
  <si>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</si>
  <si>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</si>
  <si>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</si>
  <si>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</si>
  <si>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</si>
  <si>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</si>
  <si>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</si>
  <si>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</si>
  <si>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</si>
  <si>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</si>
  <si>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</si>
  <si>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</si>
  <si>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</si>
  <si>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</si>
  <si>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</si>
  <si>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</si>
  <si>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</si>
  <si>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</si>
  <si>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</si>
  <si>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</si>
  <si>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</si>
  <si>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</si>
  <si>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</si>
  <si>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</si>
  <si>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</si>
  <si>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</si>
  <si>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</si>
  <si>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</si>
  <si>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</si>
  <si>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</si>
  <si>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</si>
  <si>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</si>
  <si>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</si>
  <si>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</si>
  <si>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</si>
  <si>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</si>
  <si>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</si>
  <si>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</si>
  <si>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</si>
  <si>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</si>
  <si>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</si>
  <si>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</si>
  <si>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</si>
  <si>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</si>
  <si>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</si>
  <si>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</si>
  <si>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</si>
  <si>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</si>
  <si>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</si>
  <si>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</si>
  <si>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</si>
  <si>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</si>
  <si>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</si>
  <si>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</si>
  <si>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</si>
  <si>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</si>
  <si>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</si>
  <si>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</si>
  <si>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</si>
  <si>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</si>
  <si>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</si>
  <si>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</si>
  <si>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</si>
  <si>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</si>
  <si>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</si>
  <si>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</si>
  <si>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</si>
  <si>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</si>
  <si>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</si>
  <si>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</si>
  <si>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</si>
  <si>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</si>
  <si>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</si>
  <si>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</si>
  <si>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</si>
  <si>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</si>
  <si>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</si>
  <si>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</si>
  <si>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</si>
  <si>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</si>
  <si>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</si>
  <si>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</si>
  <si>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</si>
  <si>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</si>
  <si>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</si>
  <si>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</si>
  <si>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</si>
  <si>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</si>
  <si>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</si>
  <si>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</si>
  <si>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</si>
  <si>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</si>
  <si>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</si>
  <si>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</si>
  <si>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</si>
  <si>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</si>
  <si>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</si>
  <si>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</si>
  <si>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</si>
  <si>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</si>
  <si>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</si>
  <si>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</si>
  <si>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</si>
  <si>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</si>
  <si>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</si>
  <si>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</si>
  <si>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</si>
  <si>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</si>
  <si>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</si>
  <si>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</si>
  <si>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</si>
  <si>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</si>
  <si>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</si>
  <si>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</si>
  <si>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</si>
  <si>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</si>
  <si>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</si>
  <si>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</si>
  <si>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</si>
  <si>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</si>
  <si>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</si>
  <si>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</si>
  <si>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</si>
  <si>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</si>
  <si>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</si>
  <si>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</si>
  <si>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</si>
  <si>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</si>
  <si>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</si>
  <si>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</si>
  <si>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</si>
  <si>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</si>
  <si>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</si>
  <si>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</si>
  <si>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</si>
  <si>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</si>
  <si>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</si>
  <si>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</si>
  <si>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</si>
  <si>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</si>
  <si>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</si>
  <si>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</si>
  <si>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</si>
  <si>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</si>
  <si>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</si>
  <si>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</si>
  <si>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</si>
  <si>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</si>
  <si>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</si>
  <si>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</si>
  <si>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</si>
  <si>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</si>
  <si>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</si>
  <si>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</si>
  <si>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</si>
  <si>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</si>
  <si>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</si>
  <si>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</si>
  <si>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</si>
  <si>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</si>
  <si>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</si>
  <si>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</si>
  <si>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</si>
  <si>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</si>
  <si>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</si>
  <si>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</si>
  <si>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</si>
  <si>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</si>
  <si>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</si>
  <si>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</si>
  <si>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</si>
  <si>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</si>
  <si>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</si>
  <si>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</si>
  <si>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</si>
  <si>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</si>
  <si>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</si>
  <si>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</si>
  <si>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</si>
  <si>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</si>
  <si>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</si>
  <si>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</si>
  <si>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</si>
  <si>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</si>
  <si>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</si>
  <si>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</si>
  <si>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</si>
  <si>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</si>
  <si>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</si>
  <si>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</si>
  <si>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</si>
  <si>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</si>
  <si>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</si>
  <si>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</si>
  <si>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</si>
  <si>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</si>
  <si>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</si>
  <si>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</si>
  <si>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</si>
  <si>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</si>
  <si>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</si>
  <si>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</si>
  <si>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</si>
  <si>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</si>
  <si>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</si>
  <si>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</si>
  <si>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</si>
  <si>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</si>
  <si>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</si>
  <si>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</si>
  <si>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</si>
  <si>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</si>
  <si>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</si>
  <si>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</si>
  <si>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</si>
  <si>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</si>
  <si>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</si>
  <si>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</si>
  <si>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</si>
  <si>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</si>
  <si>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</si>
  <si>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</si>
  <si>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</si>
  <si>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</si>
  <si>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</si>
  <si>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</si>
  <si>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</si>
  <si>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</si>
  <si>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</si>
  <si>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</si>
  <si>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</si>
  <si>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</si>
  <si>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</si>
  <si>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</si>
  <si>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</si>
  <si>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</si>
  <si>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</si>
  <si>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</si>
  <si>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</si>
  <si>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</si>
  <si>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</si>
  <si>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</si>
  <si>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</si>
  <si>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</si>
  <si>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</si>
  <si>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</si>
  <si>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</si>
  <si>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</si>
  <si>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</si>
  <si>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</si>
  <si>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</si>
  <si>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</si>
  <si>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</si>
  <si>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</si>
  <si>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</si>
  <si>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</si>
  <si>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</si>
  <si>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</si>
  <si>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</si>
  <si>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</si>
  <si>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</si>
  <si>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</si>
  <si>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</si>
  <si>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</si>
  <si>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</si>
  <si>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</si>
  <si>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</si>
  <si>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</si>
  <si>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</si>
  <si>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</si>
  <si>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</si>
  <si>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</si>
  <si>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</si>
  <si>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</si>
  <si>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</si>
  <si>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</si>
  <si>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</si>
  <si>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</si>
  <si>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</si>
  <si>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</si>
  <si>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</si>
  <si>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</si>
  <si>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</si>
  <si>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</si>
  <si>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</si>
  <si>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</si>
  <si>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</si>
  <si>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</si>
  <si>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</si>
  <si>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</si>
  <si>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</si>
  <si>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</si>
  <si>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</si>
  <si>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</si>
  <si>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</si>
  <si>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</si>
  <si>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</si>
  <si>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</si>
  <si>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</si>
  <si>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</si>
  <si>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</si>
  <si>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</si>
  <si>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</si>
  <si>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</si>
  <si>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</si>
  <si>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</si>
  <si>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</si>
  <si>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</si>
  <si>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</si>
  <si>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</si>
  <si>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</si>
  <si>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</si>
  <si>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</si>
  <si>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</si>
  <si>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</si>
  <si>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</si>
  <si>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</si>
  <si>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</si>
  <si>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</si>
  <si>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</si>
  <si>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</si>
  <si>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</si>
  <si>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</si>
  <si>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</si>
  <si>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</si>
  <si>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</si>
  <si>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</si>
  <si>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</si>
  <si>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</si>
  <si>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</si>
  <si>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</si>
  <si>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</si>
  <si>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</si>
  <si>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</si>
  <si>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</si>
  <si>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</si>
  <si>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</si>
  <si>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</si>
  <si>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</si>
  <si>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</si>
  <si>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</si>
  <si>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</si>
  <si>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</si>
  <si>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</si>
  <si>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</si>
  <si>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</si>
  <si>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</si>
  <si>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</si>
  <si>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</si>
  <si>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</si>
  <si>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</si>
  <si>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</si>
  <si>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</si>
  <si>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</si>
  <si>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</si>
  <si>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</si>
  <si>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</si>
  <si>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</si>
  <si>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</si>
  <si>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</si>
  <si>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</si>
  <si>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</si>
  <si>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</si>
  <si>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</si>
  <si>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</si>
  <si>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</si>
  <si>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</si>
  <si>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</si>
  <si>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</si>
  <si>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</si>
  <si>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</si>
  <si>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</si>
  <si>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</si>
  <si>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</si>
  <si>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</si>
  <si>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</si>
  <si>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</si>
  <si>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</si>
  <si>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</si>
  <si>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</si>
  <si>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</si>
  <si>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</si>
  <si>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</si>
  <si>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</si>
  <si>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</si>
  <si>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</si>
  <si>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</si>
  <si>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</si>
  <si>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</si>
  <si>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</si>
  <si>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</si>
  <si>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</si>
  <si>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</si>
  <si>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</si>
  <si>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</si>
  <si>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</si>
  <si>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</si>
  <si>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</si>
  <si>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</si>
  <si>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</si>
  <si>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</si>
  <si>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</si>
  <si>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</si>
  <si>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</si>
  <si>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</si>
  <si>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</si>
  <si>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</si>
  <si>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</si>
  <si>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</si>
  <si>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</si>
  <si>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</si>
  <si>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</si>
  <si>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</si>
  <si>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</si>
  <si>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</si>
  <si>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</si>
  <si>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</si>
  <si>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</si>
  <si>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</si>
  <si>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</si>
  <si>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</si>
  <si>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</si>
  <si>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</si>
  <si>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</si>
  <si>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</si>
  <si>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</si>
  <si>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</si>
  <si>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</si>
  <si>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</si>
  <si>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</si>
  <si>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</si>
  <si>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</si>
  <si>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</si>
  <si>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</si>
  <si>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</si>
  <si>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</si>
  <si>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</si>
  <si>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</si>
  <si>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</si>
  <si>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</si>
  <si>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</si>
  <si>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</si>
  <si>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</si>
  <si>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</si>
  <si>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</si>
  <si>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</si>
  <si>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</si>
  <si>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</si>
  <si>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</si>
  <si>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</si>
  <si>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</si>
  <si>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</si>
  <si>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</si>
  <si>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</si>
  <si>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</si>
  <si>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</si>
  <si>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</si>
  <si>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</si>
  <si>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</si>
  <si>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</si>
  <si>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</si>
  <si>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</si>
  <si>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</si>
  <si>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</si>
  <si>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</si>
  <si>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</si>
  <si>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</si>
  <si>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</si>
  <si>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</si>
  <si>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</si>
  <si>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</si>
  <si>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</si>
  <si>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</si>
  <si>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</si>
  <si>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</si>
  <si>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</si>
  <si>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</si>
  <si>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</si>
  <si>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</si>
  <si>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</si>
  <si>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</si>
  <si>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</si>
  <si>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</si>
  <si>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</si>
  <si>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</si>
  <si>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</si>
  <si>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</si>
  <si>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</si>
  <si>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</si>
  <si>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</si>
  <si>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</si>
  <si>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</si>
  <si>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</si>
  <si>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</si>
  <si>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</si>
  <si>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</si>
  <si>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</si>
  <si>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</si>
  <si>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</si>
  <si>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</si>
  <si>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</si>
  <si>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</si>
  <si>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</si>
  <si>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</si>
  <si>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</si>
  <si>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</si>
  <si>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</si>
  <si>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</si>
  <si>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</si>
  <si>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</si>
  <si>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</si>
  <si>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</si>
  <si>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</si>
  <si>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</si>
  <si>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</si>
  <si>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</si>
  <si>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</si>
  <si>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</si>
  <si>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</si>
  <si>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</si>
  <si>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</si>
  <si>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</si>
  <si>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</si>
  <si>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</si>
  <si>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</si>
  <si>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</si>
  <si>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</si>
  <si>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</si>
  <si>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</si>
  <si>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</si>
  <si>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</si>
  <si>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</si>
  <si>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</si>
  <si>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</si>
  <si>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</si>
  <si>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</si>
  <si>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</si>
  <si>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</si>
  <si>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</si>
  <si>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</si>
  <si>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</si>
  <si>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</si>
  <si>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</si>
  <si>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</si>
  <si>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</si>
  <si>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</si>
  <si>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</si>
  <si>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</si>
  <si>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</si>
  <si>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</si>
  <si>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</si>
  <si>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</si>
  <si>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</si>
  <si>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</si>
  <si>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</si>
  <si>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</si>
  <si>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</si>
  <si>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</si>
  <si>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</si>
  <si>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</si>
  <si>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</si>
  <si>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</si>
  <si>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</si>
  <si>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</si>
  <si>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</si>
  <si>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</si>
  <si>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</si>
  <si>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</si>
  <si>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</si>
  <si>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</si>
  <si>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</si>
  <si>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</si>
  <si>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</si>
  <si>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</si>
  <si>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</si>
  <si>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</si>
  <si>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</si>
  <si>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</si>
  <si>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</si>
  <si>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</si>
  <si>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</si>
  <si>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</si>
  <si>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</si>
  <si>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</si>
  <si>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</si>
  <si>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</si>
  <si>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</si>
  <si>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</si>
  <si>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</si>
  <si>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</si>
  <si>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</si>
  <si>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</si>
  <si>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</si>
  <si>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</si>
  <si>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</si>
  <si>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</si>
  <si>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</si>
  <si>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</si>
  <si>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</si>
  <si>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</si>
  <si>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</si>
  <si>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</si>
  <si>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</si>
  <si>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</si>
  <si>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</si>
  <si>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</si>
  <si>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</si>
  <si>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</si>
  <si>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</si>
  <si>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</si>
  <si>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</si>
  <si>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</si>
  <si>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</si>
  <si>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</si>
  <si>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</si>
  <si>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</si>
  <si>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</si>
  <si>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</si>
  <si>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</si>
  <si>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</si>
  <si>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</si>
  <si>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</si>
  <si>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</si>
  <si>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</si>
  <si>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</si>
  <si>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</si>
  <si>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</si>
  <si>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</si>
  <si>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</si>
  <si>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</si>
  <si>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</si>
  <si>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</si>
  <si>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</si>
  <si>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</si>
  <si>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</si>
  <si>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</si>
  <si>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</si>
  <si>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</si>
  <si>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</si>
  <si>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</si>
  <si>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</si>
  <si>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</si>
  <si>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</si>
  <si>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</si>
  <si>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</si>
  <si>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</si>
  <si>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</si>
  <si>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</si>
  <si>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</si>
  <si>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</si>
  <si>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</si>
  <si>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</si>
  <si>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</si>
  <si>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</si>
  <si>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</si>
  <si>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</si>
  <si>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</si>
  <si>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</si>
  <si>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</si>
  <si>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</si>
  <si>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</si>
  <si>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</si>
  <si>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</si>
  <si>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</si>
  <si>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</si>
  <si>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</si>
  <si>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</si>
  <si>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</si>
  <si>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</si>
  <si>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</si>
  <si>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</si>
  <si>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</si>
  <si>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</si>
  <si>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</si>
  <si>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</si>
  <si>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</si>
  <si>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</si>
  <si>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</si>
  <si>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</si>
  <si>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</si>
  <si>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</si>
  <si>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</si>
  <si>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</si>
  <si>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</si>
  <si>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</si>
  <si>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</si>
  <si>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</si>
  <si>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</si>
  <si>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</si>
  <si>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</si>
  <si>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</si>
  <si>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</si>
  <si>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</si>
  <si>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</si>
  <si>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</si>
  <si>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</si>
  <si>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</si>
  <si>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</si>
  <si>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</si>
  <si>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</si>
  <si>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</si>
  <si>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</si>
  <si>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</si>
  <si>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</si>
  <si>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</si>
  <si>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</si>
  <si>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</si>
  <si>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</si>
  <si>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</si>
  <si>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</si>
  <si>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</si>
  <si>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</si>
  <si>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</si>
  <si>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</si>
  <si>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</si>
  <si>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</si>
  <si>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</si>
  <si>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</si>
  <si>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</si>
  <si>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</si>
  <si>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</si>
  <si>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</si>
  <si>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</si>
  <si>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</si>
  <si>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</si>
  <si>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</si>
  <si>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</si>
  <si>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</si>
  <si>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</si>
  <si>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</si>
  <si>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</si>
  <si>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</si>
  <si>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</si>
  <si>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</si>
  <si>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</si>
  <si>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</si>
  <si>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</si>
  <si>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</si>
  <si>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</si>
  <si>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</si>
  <si>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</si>
  <si>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</si>
  <si>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</si>
  <si>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</si>
  <si>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</si>
  <si>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</si>
  <si>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</si>
  <si>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</si>
  <si>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</si>
  <si>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</si>
  <si>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</si>
  <si>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</si>
  <si>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</si>
  <si>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</si>
  <si>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</si>
  <si>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</si>
  <si>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</si>
  <si>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</si>
  <si>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</si>
  <si>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</si>
  <si>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</si>
  <si>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</si>
  <si>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</si>
  <si>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</si>
  <si>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</si>
  <si>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</si>
  <si>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</si>
  <si>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</si>
  <si>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</si>
  <si>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</si>
  <si>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</si>
  <si>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</si>
  <si>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</si>
  <si>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</si>
  <si>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</si>
  <si>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</si>
  <si>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</si>
  <si>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</si>
  <si>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</si>
  <si>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</si>
  <si>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</si>
  <si>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</si>
  <si>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</si>
  <si>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</si>
  <si>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</si>
  <si>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</si>
  <si>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</si>
  <si>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</si>
  <si>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</si>
  <si>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</si>
  <si>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</si>
  <si>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</si>
  <si>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</si>
  <si>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</si>
  <si>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</si>
  <si>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</si>
  <si>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</si>
  <si>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</si>
  <si>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</si>
  <si>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</si>
  <si>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</si>
  <si>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</si>
  <si>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</si>
  <si>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</si>
  <si>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</si>
  <si>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</si>
  <si>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</si>
  <si>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</si>
  <si>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</si>
  <si>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</si>
  <si>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</si>
  <si>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</si>
  <si>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</si>
  <si>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</si>
  <si>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</si>
  <si>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</si>
  <si>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</si>
  <si>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</si>
  <si>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</si>
  <si>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</si>
  <si>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</si>
  <si>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</si>
  <si>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</si>
  <si>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</si>
  <si>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</si>
  <si>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</si>
  <si>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</si>
  <si>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</si>
  <si>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</si>
  <si>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</si>
  <si>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</si>
  <si>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</si>
  <si>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</si>
  <si>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</si>
  <si>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</si>
  <si>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</si>
  <si>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</si>
  <si>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</si>
  <si>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</si>
  <si>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</si>
  <si>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</si>
  <si>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</si>
  <si>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</si>
  <si>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</si>
  <si>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</si>
  <si>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</si>
  <si>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</si>
  <si>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</si>
  <si>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</si>
  <si>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</si>
  <si>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</si>
  <si>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</si>
  <si>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</si>
  <si>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</si>
  <si>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</si>
  <si>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</si>
  <si>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</si>
  <si>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</si>
  <si>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</si>
  <si>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</si>
  <si>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</si>
  <si>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</si>
  <si>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</si>
  <si>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</si>
  <si>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</si>
  <si>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</si>
  <si>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</si>
  <si>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</si>
  <si>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</si>
  <si>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</si>
  <si>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</si>
  <si>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</si>
  <si>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</si>
  <si>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</si>
  <si>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</si>
  <si>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</si>
  <si>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</si>
  <si>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</si>
  <si>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</si>
  <si>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</si>
  <si>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</si>
  <si>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</si>
  <si>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</si>
  <si>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</si>
  <si>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</si>
  <si>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</si>
  <si>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</si>
  <si>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</si>
  <si>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</si>
  <si>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</si>
  <si>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</si>
  <si>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</si>
  <si>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</si>
  <si>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</si>
  <si>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</si>
  <si>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</si>
  <si>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</si>
  <si>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</si>
  <si>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</si>
  <si>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</si>
  <si>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</si>
  <si>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</si>
  <si>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</si>
  <si>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</si>
  <si>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</si>
  <si>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</si>
  <si>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</si>
  <si>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</si>
  <si>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</si>
  <si>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</si>
  <si>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</si>
  <si>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</si>
  <si>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</si>
  <si>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</si>
  <si>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</si>
  <si>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</si>
  <si>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</si>
  <si>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</si>
  <si>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</si>
  <si>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</si>
  <si>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</si>
  <si>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</si>
  <si>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</si>
  <si>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</si>
  <si>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</si>
  <si>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</si>
  <si>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</si>
  <si>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</si>
  <si>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</si>
  <si>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</si>
  <si>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</si>
  <si>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</si>
  <si>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</si>
  <si>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</si>
  <si>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</si>
  <si>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</si>
  <si>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</si>
  <si>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</si>
  <si>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</si>
  <si>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</si>
  <si>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</si>
  <si>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</si>
  <si>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</si>
  <si>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</si>
  <si>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</si>
  <si>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</si>
  <si>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</si>
  <si>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</si>
  <si>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</si>
  <si>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</si>
  <si>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</si>
  <si>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</si>
  <si>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</si>
  <si>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</si>
  <si>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</si>
  <si>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</si>
  <si>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</si>
  <si>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</si>
  <si>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</si>
  <si>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</si>
  <si>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</si>
  <si>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</si>
  <si>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</si>
  <si>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</si>
  <si>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</si>
  <si>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</si>
  <si>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</si>
  <si>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</si>
  <si>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</si>
  <si>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</si>
  <si>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</si>
  <si>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</si>
  <si>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</si>
  <si>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</si>
  <si>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</si>
  <si>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</si>
  <si>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</si>
  <si>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</si>
  <si>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</si>
  <si>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</si>
  <si>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</si>
  <si>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</si>
  <si>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</si>
  <si>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</si>
  <si>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</si>
  <si>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</si>
  <si>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</si>
  <si>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</si>
  <si>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</si>
  <si>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</si>
  <si>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</si>
  <si>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</si>
  <si>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</si>
  <si>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</si>
  <si>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</si>
  <si>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</si>
  <si>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</si>
  <si>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</si>
  <si>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</si>
  <si>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</si>
  <si>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</si>
  <si>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</si>
  <si>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</si>
  <si>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</si>
  <si>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</si>
  <si>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</si>
  <si>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</si>
  <si>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</si>
  <si>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</si>
  <si>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</si>
  <si>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</si>
  <si>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</si>
  <si>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</si>
  <si>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</si>
  <si>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</si>
  <si>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</si>
  <si>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</si>
  <si>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</si>
  <si>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</si>
  <si>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</si>
  <si>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</si>
  <si>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</si>
  <si>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</si>
  <si>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</si>
  <si>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</si>
  <si>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</si>
  <si>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</si>
  <si>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</si>
  <si>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</si>
  <si>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</si>
  <si>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</si>
  <si>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</si>
  <si>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</si>
  <si>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</si>
  <si>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</si>
  <si>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</si>
  <si>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</si>
  <si>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</si>
  <si>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</si>
  <si>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</si>
  <si>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</si>
  <si>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</si>
  <si>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</si>
  <si>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</si>
  <si>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</si>
  <si>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</si>
  <si>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</si>
  <si>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</si>
  <si>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</si>
  <si>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</si>
  <si>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</si>
  <si>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</si>
  <si>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</si>
  <si>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</si>
  <si>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</si>
  <si>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</si>
  <si>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</si>
  <si>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</si>
  <si>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</si>
  <si>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</si>
  <si>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</si>
  <si>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</si>
  <si>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</si>
  <si>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</si>
  <si>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</si>
  <si>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</si>
  <si>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</si>
  <si>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</si>
  <si>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</si>
  <si>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</si>
  <si>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</si>
  <si>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</si>
  <si>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</si>
  <si>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</si>
  <si>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</si>
  <si>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</si>
  <si>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</si>
  <si>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</si>
  <si>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</si>
  <si>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</si>
  <si>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</si>
  <si>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</si>
  <si>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</si>
  <si>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</si>
  <si>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</si>
  <si>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</si>
  <si>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</si>
  <si>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</si>
  <si>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</si>
  <si>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</si>
  <si>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</si>
  <si>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</si>
  <si>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</si>
  <si>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</si>
  <si>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</si>
  <si>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</si>
  <si>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</si>
  <si>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</si>
  <si>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</si>
  <si>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</si>
  <si>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</si>
  <si>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</si>
  <si>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</si>
  <si>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</si>
  <si>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</si>
  <si>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</si>
  <si>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</si>
  <si>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</si>
  <si>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</si>
  <si>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</si>
  <si>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</si>
  <si>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</si>
  <si>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</si>
  <si>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</si>
  <si>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</si>
  <si>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</si>
  <si>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</si>
  <si>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</si>
  <si>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</si>
  <si>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</si>
  <si>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</si>
  <si>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</si>
  <si>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</si>
  <si>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</si>
  <si>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</si>
  <si>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</si>
  <si>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</si>
  <si>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</si>
  <si>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</si>
  <si>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</si>
  <si>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</si>
  <si>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</si>
  <si>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</si>
  <si>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</si>
  <si>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</si>
  <si>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</si>
  <si>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</si>
  <si>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</si>
  <si>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</si>
  <si>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</si>
  <si>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</si>
  <si>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</si>
  <si>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</si>
  <si>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</si>
  <si>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</si>
  <si>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</si>
  <si>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</si>
  <si>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</si>
  <si>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</si>
  <si>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</si>
  <si>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</si>
  <si>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</si>
  <si>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</si>
  <si>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</si>
  <si>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</si>
  <si>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</si>
  <si>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</si>
  <si>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</si>
  <si>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</si>
  <si>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</si>
  <si>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</si>
  <si>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</si>
  <si>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</si>
  <si>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</si>
  <si>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</si>
  <si>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</si>
  <si>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</si>
  <si>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</si>
  <si>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</si>
  <si>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</si>
  <si>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</si>
  <si>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</si>
  <si>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</si>
  <si>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</si>
  <si>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</si>
  <si>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</si>
  <si>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</si>
  <si>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</si>
  <si>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</si>
  <si>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</si>
  <si>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</si>
  <si>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</si>
  <si>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</si>
  <si>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</si>
  <si>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</si>
  <si>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</si>
  <si>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</si>
  <si>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</si>
  <si>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</si>
  <si>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</si>
  <si>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</si>
  <si>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</si>
  <si>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</si>
  <si>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</si>
  <si>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</si>
  <si>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</si>
  <si>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</si>
  <si>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</si>
  <si>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</si>
  <si>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</si>
  <si>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</si>
  <si>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</si>
  <si>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</si>
  <si>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</si>
  <si>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</si>
  <si>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</si>
  <si>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</si>
  <si>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</si>
  <si>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</si>
  <si>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</si>
  <si>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</si>
  <si>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</si>
  <si>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</si>
  <si>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</si>
  <si>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</si>
  <si>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</si>
  <si>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</si>
  <si>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</si>
  <si>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</si>
  <si>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</si>
  <si>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</si>
  <si>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</si>
  <si>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</si>
  <si>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</si>
  <si>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</si>
  <si>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</si>
  <si>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</si>
  <si>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</si>
  <si>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</si>
  <si>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</si>
  <si>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</si>
  <si>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</si>
  <si>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</si>
  <si>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</si>
  <si>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</si>
  <si>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</si>
  <si>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</si>
  <si>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</si>
  <si>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</si>
  <si>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</si>
  <si>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</si>
  <si>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</si>
  <si>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</si>
  <si>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</si>
  <si>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</si>
  <si>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</si>
  <si>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</si>
  <si>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</si>
  <si>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</si>
  <si>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</si>
  <si>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</si>
  <si>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</si>
  <si>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</si>
  <si>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</si>
  <si>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</si>
  <si>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</si>
  <si>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</si>
  <si>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</si>
  <si>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</si>
  <si>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</si>
  <si>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</si>
  <si>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</si>
  <si>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</si>
  <si>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</si>
  <si>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</si>
  <si>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</si>
  <si>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</si>
  <si>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</si>
  <si>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</si>
  <si>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</si>
  <si>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</si>
  <si>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</si>
  <si>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</si>
  <si>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</si>
  <si>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</si>
  <si>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</si>
  <si>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</si>
  <si>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</si>
  <si>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</si>
  <si>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</si>
  <si>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</si>
  <si>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</si>
  <si>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</si>
  <si>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</si>
  <si>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</si>
  <si>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</si>
  <si>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</si>
  <si>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</si>
  <si>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</si>
  <si>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</si>
  <si>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</si>
  <si>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</si>
  <si>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</si>
  <si>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</si>
  <si>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</si>
  <si>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</si>
  <si>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</si>
  <si>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</si>
  <si>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</si>
  <si>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</si>
  <si>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</si>
  <si>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</si>
  <si>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</si>
  <si>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</si>
  <si>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</si>
  <si>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</si>
  <si>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</si>
  <si>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</si>
  <si>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</si>
  <si>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</si>
  <si>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</si>
  <si>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</si>
  <si>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</si>
  <si>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</si>
  <si>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</si>
  <si>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</si>
  <si>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</si>
  <si>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</si>
  <si>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</si>
  <si>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</si>
  <si>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</si>
  <si>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</si>
  <si>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</si>
  <si>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</si>
  <si>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</si>
  <si>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</si>
  <si>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</si>
  <si>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</si>
  <si>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</si>
  <si>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</si>
  <si>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</si>
  <si>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</si>
  <si>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</si>
  <si>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</si>
  <si>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</si>
  <si>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</si>
  <si>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</si>
  <si>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</si>
  <si>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</si>
  <si>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</si>
  <si>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</si>
  <si>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</si>
  <si>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</si>
  <si>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</si>
  <si>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</si>
  <si>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</si>
  <si>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</si>
  <si>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</si>
  <si>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</si>
  <si>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</si>
  <si>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</si>
  <si>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</si>
  <si>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</si>
  <si>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</si>
  <si>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</si>
  <si>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</si>
  <si>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</si>
  <si>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</si>
  <si>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</si>
  <si>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</si>
  <si>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</si>
  <si>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</si>
  <si>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</si>
  <si>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</si>
  <si>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</si>
  <si>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</si>
  <si>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</si>
  <si>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</si>
  <si>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</si>
  <si>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</si>
  <si>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</si>
  <si>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</si>
  <si>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</si>
  <si>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</si>
  <si>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</si>
  <si>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</si>
  <si>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</si>
  <si>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</si>
  <si>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</si>
  <si>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</si>
  <si>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</si>
  <si>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</si>
  <si>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</si>
  <si>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</si>
  <si>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</si>
  <si>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</si>
  <si>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</si>
  <si>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</si>
  <si>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</si>
  <si>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</si>
  <si>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</si>
  <si>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</si>
  <si>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</si>
  <si>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</si>
  <si>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</si>
  <si>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</si>
  <si>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</si>
  <si>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</si>
  <si>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</si>
  <si>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</si>
  <si>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</si>
  <si>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</si>
  <si>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</si>
  <si>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</si>
  <si>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</si>
  <si>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</si>
  <si>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</si>
  <si>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</si>
  <si>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</si>
  <si>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</si>
  <si>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</si>
  <si>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</si>
  <si>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</si>
  <si>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</si>
  <si>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</si>
  <si>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</si>
  <si>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</si>
  <si>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</si>
  <si>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</si>
  <si>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</si>
  <si>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</si>
  <si>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</si>
  <si>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</si>
  <si>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</si>
  <si>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</si>
  <si>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</si>
  <si>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</si>
  <si>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</si>
  <si>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</si>
  <si>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</si>
  <si>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</si>
  <si>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</si>
  <si>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</si>
  <si>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</si>
  <si>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</si>
  <si>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</si>
  <si>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</si>
  <si>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</si>
  <si>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</si>
  <si>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</si>
  <si>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</si>
  <si>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</si>
  <si>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</si>
  <si>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</si>
  <si>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</si>
  <si>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</si>
  <si>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</si>
  <si>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</si>
  <si>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</si>
  <si>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</si>
  <si>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</si>
  <si>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</si>
  <si>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</si>
  <si>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</si>
  <si>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</si>
  <si>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</si>
  <si>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</si>
  <si>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</si>
  <si>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</si>
  <si>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</si>
  <si>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</si>
  <si>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</si>
  <si>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</si>
  <si>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</si>
  <si>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</si>
  <si>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</si>
  <si>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</si>
  <si>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</si>
  <si>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</si>
  <si>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</si>
  <si>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</si>
  <si>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</si>
  <si>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</si>
  <si>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</si>
  <si>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</si>
  <si>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</si>
  <si>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</si>
  <si>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</si>
  <si>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</si>
  <si>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</si>
  <si>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</si>
  <si>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</si>
  <si>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</si>
  <si>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</si>
  <si>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</si>
  <si>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</si>
  <si>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</si>
  <si>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</si>
  <si>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</si>
  <si>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</si>
  <si>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</si>
  <si>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</si>
  <si>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</si>
  <si>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</si>
  <si>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</si>
  <si>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</si>
  <si>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</si>
  <si>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</si>
  <si>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</si>
  <si>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</si>
  <si>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</si>
  <si>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</si>
  <si>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</si>
  <si>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</si>
  <si>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</si>
  <si>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</si>
  <si>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</si>
  <si>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</si>
  <si>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</si>
  <si>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</si>
  <si>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</si>
  <si>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</si>
  <si>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</si>
  <si>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</si>
  <si>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</si>
  <si>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</si>
  <si>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</si>
  <si>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</si>
  <si>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</si>
  <si>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</si>
  <si>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</si>
  <si>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</si>
  <si>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</si>
  <si>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</si>
  <si>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</si>
  <si>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</si>
  <si>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</si>
  <si>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</si>
  <si>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</si>
  <si>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</si>
  <si>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</si>
  <si>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</si>
  <si>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</si>
  <si>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</si>
  <si>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</si>
  <si>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</si>
  <si>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</si>
  <si>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</si>
  <si>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</si>
  <si>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</si>
  <si>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</si>
  <si>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</si>
  <si>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</si>
  <si>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</si>
  <si>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</si>
  <si>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</si>
  <si>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</si>
  <si>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</si>
  <si>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</si>
  <si>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</si>
  <si>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</si>
  <si>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</si>
  <si>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</si>
  <si>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</si>
  <si>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</si>
  <si>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</si>
  <si>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</si>
  <si>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</si>
  <si>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</si>
  <si>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</si>
  <si>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</si>
  <si>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</si>
  <si>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</si>
  <si>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</si>
  <si>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</si>
  <si>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</si>
  <si>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</si>
  <si>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</si>
  <si>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</si>
  <si>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</si>
  <si>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</si>
  <si>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</si>
  <si>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</si>
  <si>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</si>
  <si>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</si>
  <si>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</si>
  <si>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</si>
  <si>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</si>
  <si>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</si>
  <si>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</si>
  <si>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</si>
  <si>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</si>
  <si>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</si>
  <si>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</si>
  <si>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</si>
  <si>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</si>
  <si>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</si>
  <si>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</si>
  <si>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</si>
  <si>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</si>
  <si>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</si>
  <si>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</si>
  <si>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</si>
  <si>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</si>
  <si>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</si>
  <si>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</si>
  <si>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</si>
  <si>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</si>
  <si>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</si>
  <si>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</si>
  <si>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</si>
  <si>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</si>
  <si>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</si>
  <si>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</si>
  <si>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</si>
  <si>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</si>
  <si>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</si>
  <si>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</si>
  <si>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</si>
  <si>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</si>
  <si>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</si>
  <si>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</si>
  <si>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</si>
  <si>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</si>
  <si>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</si>
  <si>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</si>
  <si>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</si>
  <si>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</si>
  <si>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</si>
  <si>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</si>
  <si>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</si>
  <si>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</si>
  <si>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</si>
  <si>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</si>
  <si>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</si>
  <si>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</si>
  <si>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</si>
  <si>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</si>
  <si>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</si>
  <si>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</si>
  <si>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</si>
  <si>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</si>
  <si>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</si>
  <si>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</si>
  <si>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</si>
  <si>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</si>
  <si>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</si>
  <si>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</si>
  <si>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</si>
  <si>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</si>
  <si>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</si>
  <si>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</si>
  <si>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</si>
  <si>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</si>
  <si>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</si>
  <si>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</si>
  <si>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</si>
  <si>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</si>
  <si>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</si>
  <si>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</si>
  <si>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</si>
  <si>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</si>
  <si>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</si>
  <si>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</si>
  <si>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</si>
  <si>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</si>
  <si>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</si>
  <si>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</si>
  <si>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</si>
  <si>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</si>
  <si>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</si>
  <si>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</si>
  <si>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</si>
  <si>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</si>
  <si>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</si>
  <si>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</si>
  <si>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</si>
  <si>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</si>
  <si>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</si>
  <si>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</si>
  <si>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</si>
  <si>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</si>
  <si>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</si>
  <si>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</si>
  <si>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</si>
  <si>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</si>
  <si>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</si>
  <si>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</si>
  <si>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</si>
  <si>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</si>
  <si>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</si>
  <si>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</si>
  <si>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</si>
  <si>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</si>
  <si>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</si>
  <si>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</si>
  <si>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</si>
  <si>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</si>
  <si>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</si>
  <si>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</si>
  <si>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</si>
  <si>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</si>
  <si>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</si>
  <si>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</si>
  <si>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</si>
  <si>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</si>
  <si>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</si>
  <si>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</si>
  <si>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</si>
  <si>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</si>
  <si>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</si>
  <si>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</si>
  <si>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</si>
  <si>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</si>
  <si>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</si>
  <si>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</si>
  <si>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</si>
  <si>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</si>
  <si>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</si>
  <si>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</si>
  <si>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</si>
  <si>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</si>
  <si>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</si>
  <si>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</si>
  <si>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</si>
  <si>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</si>
  <si>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</si>
  <si>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</si>
  <si>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</si>
  <si>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</si>
  <si>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</si>
  <si>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</si>
  <si>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</si>
  <si>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</si>
  <si>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</si>
  <si>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</si>
  <si>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</si>
  <si>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</si>
  <si>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</si>
  <si>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</si>
  <si>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</si>
  <si>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</si>
  <si>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</si>
  <si>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</si>
  <si>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</si>
  <si>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</si>
  <si>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</si>
  <si>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</si>
  <si>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</si>
  <si>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</si>
  <si>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</si>
  <si>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</si>
  <si>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</si>
  <si>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</si>
  <si>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</si>
  <si>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</si>
  <si>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</si>
  <si>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</si>
  <si>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</si>
  <si>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</si>
  <si>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</si>
  <si>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</si>
  <si>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</si>
  <si>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</si>
  <si>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</si>
  <si>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</si>
  <si>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</si>
  <si>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</si>
  <si>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</si>
  <si>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</si>
  <si>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</si>
  <si>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</si>
  <si>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</si>
  <si>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</si>
  <si>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</si>
  <si>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</si>
  <si>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</si>
  <si>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</si>
  <si>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</si>
  <si>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</si>
  <si>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</si>
  <si>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</si>
  <si>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</si>
  <si>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</si>
  <si>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</si>
  <si>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</si>
  <si>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</si>
  <si>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</si>
  <si>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</si>
  <si>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</si>
  <si>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</si>
  <si>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</si>
  <si>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</si>
  <si>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</si>
  <si>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</si>
  <si>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</si>
  <si>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</si>
  <si>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</si>
  <si>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</si>
  <si>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</si>
  <si>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</si>
  <si>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</si>
  <si>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</si>
  <si>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</si>
  <si>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</si>
  <si>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</si>
  <si>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</si>
  <si>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</si>
  <si>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</si>
  <si>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</si>
  <si>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</si>
  <si>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</si>
  <si>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</si>
  <si>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</si>
  <si>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</si>
  <si>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</si>
  <si>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</si>
  <si>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</si>
  <si>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</si>
  <si>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</si>
  <si>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</si>
  <si>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</si>
  <si>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</si>
  <si>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</si>
  <si>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</si>
  <si>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</si>
  <si>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</si>
  <si>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</si>
  <si>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</si>
  <si>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</si>
  <si>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</si>
  <si>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</si>
  <si>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</si>
  <si>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</si>
  <si>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</si>
  <si>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</si>
  <si>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</si>
  <si>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</si>
  <si>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</si>
  <si>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</si>
  <si>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</si>
  <si>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</si>
  <si>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</si>
  <si>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</si>
  <si>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</si>
  <si>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</si>
  <si>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</si>
  <si>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</si>
  <si>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</si>
  <si>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</si>
  <si>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</si>
  <si>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</si>
  <si>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</si>
  <si>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</si>
  <si>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</si>
  <si>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</si>
  <si>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</si>
  <si>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</si>
  <si>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</si>
  <si>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</si>
  <si>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</si>
  <si>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</si>
  <si>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</si>
  <si>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</si>
  <si>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</si>
  <si>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</si>
  <si>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</si>
  <si>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</si>
  <si>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</si>
  <si>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</si>
  <si>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</si>
  <si>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</si>
  <si>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</si>
  <si>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</si>
  <si>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</si>
  <si>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</si>
  <si>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</si>
  <si>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</si>
  <si>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</si>
  <si>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</si>
  <si>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</si>
  <si>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</si>
  <si>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</si>
  <si>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</si>
  <si>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</si>
  <si>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</si>
  <si>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</si>
  <si>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</si>
  <si>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</si>
  <si>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</si>
  <si>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</si>
  <si>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</si>
  <si>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</si>
  <si>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</si>
  <si>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</si>
  <si>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</si>
  <si>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</si>
  <si>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</si>
  <si>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</si>
  <si>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</si>
  <si>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</si>
  <si>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</si>
  <si>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</si>
  <si>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</si>
  <si>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</si>
  <si>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</si>
  <si>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</si>
  <si>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</si>
  <si>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</si>
  <si>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</si>
  <si>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</si>
  <si>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</si>
  <si>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</si>
  <si>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</si>
  <si>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</si>
  <si>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</si>
  <si>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</si>
  <si>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</si>
  <si>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</si>
  <si>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</si>
  <si>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</si>
  <si>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</si>
  <si>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</si>
  <si>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</si>
  <si>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</si>
  <si>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</si>
  <si>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</si>
  <si>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</si>
  <si>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</si>
  <si>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</si>
  <si>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</si>
  <si>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</si>
  <si>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</si>
  <si>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</si>
  <si>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</si>
  <si>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</si>
  <si>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</si>
  <si>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</si>
  <si>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</si>
  <si>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</si>
  <si>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</si>
  <si>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</si>
  <si>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</si>
  <si>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</si>
  <si>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</si>
  <si>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</si>
  <si>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</si>
  <si>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</si>
  <si>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</si>
  <si>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</si>
  <si>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</si>
  <si>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</si>
  <si>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</si>
  <si>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</si>
  <si>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</si>
  <si>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</si>
  <si>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</si>
  <si>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</si>
  <si>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</si>
  <si>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</si>
  <si>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</si>
  <si>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</si>
  <si>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</si>
  <si>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</si>
  <si>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</si>
  <si>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</si>
  <si>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</si>
  <si>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</si>
  <si>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</si>
  <si>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</si>
  <si>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</si>
  <si>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</si>
  <si>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</si>
  <si>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</si>
  <si>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</si>
  <si>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</si>
  <si>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</si>
  <si>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</si>
  <si>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</si>
  <si>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</si>
  <si>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</si>
  <si>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</si>
  <si>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</si>
  <si>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</si>
  <si>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</si>
  <si>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</si>
  <si>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</si>
  <si>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</si>
  <si>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</si>
  <si>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</si>
  <si>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</si>
  <si>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</si>
  <si>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</si>
  <si>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</si>
  <si>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</si>
  <si>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</si>
  <si>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</si>
  <si>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</si>
  <si>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</si>
  <si>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</si>
  <si>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</si>
  <si>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</si>
  <si>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</si>
  <si>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</si>
  <si>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</si>
  <si>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</si>
  <si>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</si>
  <si>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</si>
  <si>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</si>
  <si>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</si>
  <si>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</si>
  <si>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</si>
  <si>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</si>
  <si>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</si>
  <si>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</si>
  <si>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</si>
  <si>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</si>
  <si>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</si>
  <si>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</si>
  <si>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</si>
  <si>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</si>
  <si>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</si>
  <si>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</si>
  <si>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</si>
  <si>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</si>
  <si>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</si>
  <si>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</si>
  <si>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</si>
  <si>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</si>
  <si>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</si>
  <si>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</si>
  <si>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</si>
  <si>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</si>
  <si>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</si>
  <si>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</si>
  <si>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</si>
  <si>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</si>
  <si>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</si>
  <si>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</si>
  <si>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</si>
  <si>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</si>
  <si>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</si>
  <si>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</si>
  <si>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</si>
  <si>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</si>
  <si>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</si>
  <si>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</si>
  <si>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</si>
  <si>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</si>
  <si>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</si>
  <si>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</si>
  <si>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</si>
  <si>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</si>
  <si>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</si>
  <si>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</si>
  <si>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</si>
  <si>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</si>
  <si>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</si>
  <si>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</si>
  <si>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</si>
  <si>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</si>
  <si>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</si>
  <si>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</si>
  <si>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</si>
  <si>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</si>
  <si>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</si>
  <si>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</si>
  <si>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</si>
  <si>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</si>
  <si>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</si>
  <si>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</si>
  <si>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</si>
  <si>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</si>
  <si>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</si>
  <si>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</si>
  <si>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</si>
  <si>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</si>
  <si>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</si>
  <si>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</si>
  <si>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</si>
  <si>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</si>
  <si>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</si>
  <si>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</si>
  <si>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</si>
  <si>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</si>
  <si>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</si>
  <si>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</si>
  <si>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</si>
  <si>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</si>
  <si>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</si>
  <si>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</si>
  <si>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</si>
  <si>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</si>
  <si>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</si>
  <si>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</si>
  <si>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</si>
  <si>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</si>
  <si>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</si>
  <si>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</si>
  <si>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</si>
  <si>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</si>
  <si>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</si>
  <si>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</si>
  <si>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</si>
  <si>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</si>
  <si>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</si>
  <si>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</si>
  <si>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</si>
  <si>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</si>
  <si>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</si>
  <si>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</si>
  <si>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</si>
  <si>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</si>
  <si>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</si>
  <si>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</si>
  <si>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</si>
  <si>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</si>
  <si>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</si>
  <si>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</si>
  <si>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</si>
  <si>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</si>
  <si>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</si>
  <si>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</si>
  <si>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</si>
  <si>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</si>
  <si>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</si>
  <si>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</si>
  <si>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</si>
  <si>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</si>
  <si>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</si>
  <si>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</si>
  <si>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</si>
  <si>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</si>
  <si>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</si>
  <si>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</si>
  <si>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</si>
  <si>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</si>
  <si>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</si>
  <si>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</si>
  <si>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</si>
  <si>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</si>
  <si>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</si>
  <si>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</si>
  <si>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</si>
  <si>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</si>
  <si>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</si>
  <si>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</si>
  <si>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</si>
  <si>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</si>
  <si>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</si>
  <si>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</si>
  <si>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</si>
  <si>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</si>
  <si>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</si>
  <si>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</si>
  <si>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</si>
  <si>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</si>
  <si>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</si>
  <si>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</si>
  <si>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</si>
  <si>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</si>
  <si>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</si>
  <si>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</si>
  <si>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</si>
  <si>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</si>
  <si>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</si>
  <si>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</si>
  <si>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</si>
  <si>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</si>
  <si>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</si>
  <si>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</si>
  <si>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</si>
  <si>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</si>
  <si>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</si>
  <si>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</si>
  <si>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</si>
  <si>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</si>
  <si>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</si>
  <si>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</si>
  <si>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</si>
  <si>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</si>
  <si>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</si>
  <si>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</si>
  <si>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</si>
  <si>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</si>
  <si>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</si>
  <si>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</si>
  <si>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</si>
  <si>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</si>
  <si>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</si>
  <si>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</si>
  <si>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</si>
  <si>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</si>
  <si>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</si>
  <si>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</si>
  <si>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</si>
  <si>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</si>
  <si>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</si>
  <si>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</si>
  <si>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</si>
  <si>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</si>
  <si>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</si>
  <si>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</si>
  <si>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</si>
  <si>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</si>
  <si>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</si>
  <si>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</si>
  <si>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</si>
  <si>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</si>
  <si>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</si>
  <si>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</si>
  <si>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</si>
  <si>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</si>
  <si>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</si>
  <si>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</si>
  <si>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</si>
  <si>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</si>
  <si>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</si>
  <si>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</si>
  <si>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</si>
  <si>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</si>
  <si>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</si>
  <si>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</si>
  <si>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</si>
  <si>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</si>
  <si>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</si>
  <si>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</si>
  <si>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</si>
  <si>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</si>
  <si>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</si>
  <si>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</si>
  <si>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</si>
  <si>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</si>
  <si>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</si>
  <si>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</si>
  <si>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</si>
  <si>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</si>
  <si>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</si>
  <si>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</si>
  <si>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</si>
  <si>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</si>
  <si>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</si>
  <si>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</si>
  <si>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</si>
  <si>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</si>
  <si>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</si>
  <si>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</si>
  <si>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</si>
  <si>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</si>
  <si>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</si>
  <si>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</si>
  <si>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</si>
  <si>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</si>
  <si>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</si>
  <si>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</si>
  <si>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</si>
  <si>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</si>
  <si>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</si>
  <si>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</si>
  <si>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</si>
  <si>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</si>
  <si>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</si>
  <si>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</si>
  <si>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</si>
  <si>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</si>
  <si>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</si>
  <si>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</si>
  <si>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</si>
  <si>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</si>
  <si>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</si>
  <si>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</si>
  <si>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</si>
  <si>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</si>
  <si>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</si>
  <si>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</si>
  <si>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</si>
  <si>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</si>
  <si>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</si>
  <si>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</si>
  <si>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</si>
  <si>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</si>
  <si>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</si>
  <si>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</si>
  <si>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</si>
  <si>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</si>
  <si>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</si>
  <si>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</si>
  <si>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</si>
  <si>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</si>
  <si>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</si>
  <si>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</si>
  <si>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</si>
  <si>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</si>
  <si>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</si>
  <si>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</si>
  <si>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</si>
  <si>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</si>
  <si>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</si>
  <si>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</si>
  <si>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</si>
  <si>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</si>
  <si>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</si>
  <si>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</si>
  <si>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</si>
  <si>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</si>
  <si>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</si>
  <si>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</si>
  <si>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</si>
  <si>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</si>
  <si>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</si>
  <si>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</si>
  <si>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</si>
  <si>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</si>
  <si>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</si>
  <si>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</si>
  <si>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</si>
  <si>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</si>
  <si>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</si>
  <si>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</si>
  <si>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</si>
  <si>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</si>
  <si>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</si>
  <si>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</si>
  <si>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</si>
  <si>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</si>
  <si>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</si>
  <si>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</si>
  <si>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</si>
  <si>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</si>
  <si>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</si>
  <si>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</si>
  <si>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</si>
  <si>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</si>
  <si>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</si>
  <si>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</si>
  <si>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</si>
  <si>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</si>
  <si>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</si>
  <si>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</si>
  <si>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</si>
  <si>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</si>
  <si>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</si>
  <si>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</si>
  <si>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</si>
  <si>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</si>
  <si>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</si>
  <si>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</si>
  <si>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</si>
  <si>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</si>
  <si>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</si>
  <si>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</si>
  <si>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</si>
  <si>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</si>
  <si>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</si>
  <si>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</si>
  <si>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</si>
  <si>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</si>
  <si>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</si>
  <si>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</si>
  <si>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</si>
  <si>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</si>
  <si>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</si>
  <si>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</si>
  <si>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</si>
  <si>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</si>
  <si>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</si>
  <si>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</si>
  <si>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</si>
  <si>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</si>
  <si>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</si>
  <si>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</si>
  <si>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</si>
  <si>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</si>
  <si>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</si>
  <si>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</si>
  <si>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</si>
  <si>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</si>
  <si>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</si>
  <si>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</si>
  <si>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</si>
  <si>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</si>
  <si>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</si>
  <si>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</si>
  <si>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</si>
  <si>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</si>
  <si>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</si>
  <si>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</si>
  <si>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</si>
  <si>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</si>
  <si>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</si>
  <si>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</si>
  <si>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</si>
  <si>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</si>
  <si>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</si>
  <si>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</si>
  <si>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</si>
  <si>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</si>
  <si>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</si>
  <si>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</si>
  <si>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</si>
  <si>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</si>
  <si>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</si>
  <si>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</si>
  <si>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</si>
  <si>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</si>
  <si>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</si>
  <si>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</si>
  <si>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</si>
  <si>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</si>
  <si>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</si>
  <si>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</si>
  <si>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</si>
  <si>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</si>
  <si>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</si>
  <si>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</si>
  <si>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</si>
  <si>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</si>
  <si>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</si>
  <si>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</si>
  <si>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</si>
  <si>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</si>
  <si>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</si>
  <si>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</si>
  <si>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</si>
  <si>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</si>
  <si>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</si>
  <si>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</si>
  <si>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</si>
  <si>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</si>
  <si>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</si>
  <si>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</si>
  <si>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</si>
  <si>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</si>
  <si>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</si>
  <si>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</si>
  <si>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</si>
  <si>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</si>
  <si>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</si>
  <si>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</si>
  <si>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</si>
  <si>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</si>
  <si>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</si>
  <si>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</si>
  <si>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</si>
  <si>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</si>
  <si>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</si>
  <si>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</si>
  <si>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</si>
  <si>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</si>
  <si>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</si>
  <si>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</si>
  <si>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</si>
  <si>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</si>
  <si>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</si>
  <si>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</si>
  <si>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</si>
  <si>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</si>
  <si>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</si>
  <si>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</si>
  <si>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</si>
  <si>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</si>
  <si>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</si>
  <si>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</si>
  <si>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</si>
  <si>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</si>
  <si>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</si>
  <si>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</si>
  <si>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</si>
  <si>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</si>
  <si>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</si>
  <si>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</si>
  <si>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</si>
  <si>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</si>
  <si>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</si>
  <si>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</si>
  <si>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</si>
  <si>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</si>
  <si>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</si>
  <si>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</si>
  <si>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</si>
  <si>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</si>
  <si>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</si>
  <si>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</si>
  <si>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</si>
  <si>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</si>
  <si>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</si>
  <si>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</si>
  <si>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</si>
  <si>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</si>
  <si>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</si>
  <si>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</si>
  <si>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</si>
  <si>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</si>
  <si>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</si>
  <si>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</si>
  <si>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</si>
  <si>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</si>
  <si>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</si>
  <si>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</si>
  <si>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</si>
  <si>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</si>
  <si>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</si>
  <si>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</si>
  <si>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</si>
  <si>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</si>
  <si>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</si>
  <si>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</si>
  <si>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</si>
  <si>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</si>
  <si>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</si>
  <si>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</si>
  <si>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</si>
  <si>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</si>
  <si>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</si>
  <si>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</si>
  <si>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</si>
  <si>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</si>
  <si>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</si>
  <si>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</si>
  <si>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</si>
  <si>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</si>
  <si>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</si>
  <si>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</si>
  <si>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</si>
  <si>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</si>
  <si>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</si>
  <si>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</si>
  <si>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</si>
  <si>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</si>
  <si>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</si>
  <si>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</si>
  <si>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</si>
  <si>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</si>
  <si>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</si>
  <si>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</si>
  <si>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</si>
  <si>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</si>
  <si>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</si>
  <si>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</si>
  <si>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</si>
  <si>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</si>
  <si>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</si>
  <si>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</si>
  <si>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</si>
  <si>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</si>
  <si>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</si>
  <si>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</si>
  <si>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</si>
  <si>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</si>
  <si>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</si>
  <si>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</si>
  <si>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</si>
  <si>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</si>
  <si>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</si>
  <si>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</si>
  <si>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</si>
  <si>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</si>
  <si>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</si>
  <si>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</si>
  <si>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</si>
  <si>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</si>
  <si>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</si>
  <si>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</si>
  <si>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</si>
  <si>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</si>
  <si>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</si>
  <si>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</si>
  <si>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</si>
  <si>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</si>
  <si>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</si>
  <si>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</si>
  <si>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</si>
  <si>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</si>
  <si>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</si>
  <si>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</si>
  <si>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</si>
  <si>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</si>
  <si>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</si>
  <si>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</si>
  <si>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</si>
  <si>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</si>
  <si>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</si>
  <si>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</si>
  <si>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</si>
  <si>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</si>
  <si>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</si>
  <si>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</si>
  <si>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</si>
  <si>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</si>
  <si>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</si>
  <si>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</si>
  <si>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</si>
  <si>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</si>
  <si>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</si>
  <si>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</si>
  <si>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</si>
  <si>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</si>
  <si>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</si>
  <si>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</si>
  <si>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</si>
  <si>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</si>
  <si>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</si>
  <si>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</si>
  <si>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</si>
  <si>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</si>
  <si>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</si>
  <si>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</si>
  <si>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</si>
  <si>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</si>
  <si>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</si>
  <si>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</si>
  <si>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</si>
  <si>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</si>
  <si>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</si>
  <si>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</si>
  <si>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</si>
  <si>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</si>
  <si>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</si>
  <si>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</si>
  <si>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</si>
  <si>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</si>
  <si>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</si>
  <si>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</si>
  <si>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</si>
  <si>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</si>
  <si>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</si>
  <si>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</si>
  <si>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</si>
  <si>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</si>
  <si>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</si>
  <si>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</si>
  <si>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</si>
  <si>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</si>
  <si>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</si>
  <si>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</si>
  <si>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</si>
  <si>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</si>
  <si>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</si>
  <si>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</si>
  <si>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</si>
  <si>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</si>
  <si>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</si>
  <si>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</si>
  <si>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</si>
  <si>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</si>
  <si>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</si>
  <si>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</si>
  <si>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</si>
  <si>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</si>
  <si>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</si>
  <si>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</si>
  <si>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</si>
  <si>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</si>
  <si>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</si>
  <si>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</si>
  <si>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</si>
  <si>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</si>
  <si>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</si>
  <si>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</si>
  <si>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</si>
  <si>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</si>
  <si>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</si>
  <si>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</si>
  <si>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</si>
  <si>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</si>
  <si>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</si>
  <si>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</si>
  <si>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</si>
  <si>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</si>
  <si>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</si>
  <si>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</si>
  <si>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</si>
  <si>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</si>
  <si>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</si>
  <si>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</si>
  <si>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</si>
  <si>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</si>
  <si>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</si>
  <si>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</si>
  <si>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</si>
  <si>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</si>
  <si>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</si>
  <si>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</si>
  <si>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</si>
  <si>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</si>
  <si>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</si>
  <si>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</si>
  <si>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</si>
  <si>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</si>
  <si>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</si>
  <si>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</si>
  <si>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</si>
  <si>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</si>
  <si>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</si>
  <si>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</si>
  <si>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</si>
  <si>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</si>
  <si>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</si>
  <si>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</si>
  <si>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</si>
  <si>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</si>
  <si>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</si>
  <si>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</si>
  <si>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</si>
  <si>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</si>
  <si>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</si>
  <si>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</si>
  <si>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</si>
  <si>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</si>
  <si>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</si>
  <si>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</si>
  <si>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</si>
  <si>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</si>
  <si>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</si>
  <si>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</si>
  <si>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</si>
  <si>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</si>
  <si>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</si>
  <si>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</si>
  <si>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</si>
  <si>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</si>
  <si>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</si>
  <si>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</si>
  <si>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</si>
  <si>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</si>
  <si>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</si>
  <si>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</si>
  <si>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</si>
  <si>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</si>
  <si>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</si>
  <si>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</si>
  <si>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</si>
  <si>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</si>
  <si>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</si>
  <si>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</si>
  <si>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</si>
  <si>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</si>
  <si>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</si>
  <si>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</si>
  <si>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</si>
  <si>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</si>
  <si>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</si>
  <si>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</si>
  <si>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</si>
  <si>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</si>
  <si>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</si>
  <si>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</si>
  <si>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</si>
  <si>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</si>
  <si>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</si>
  <si>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</si>
  <si>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</si>
  <si>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</si>
  <si>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</si>
  <si>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</si>
  <si>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</si>
  <si>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</si>
  <si>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</si>
  <si>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</si>
  <si>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</si>
  <si>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</si>
  <si>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</si>
  <si>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</si>
  <si>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</si>
  <si>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</si>
  <si>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</si>
  <si>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</si>
  <si>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</si>
  <si>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</si>
  <si>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</si>
  <si>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</si>
  <si>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</si>
  <si>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</si>
  <si>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</si>
  <si>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</si>
  <si>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</si>
  <si>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</si>
  <si>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</si>
  <si>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</si>
  <si>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</si>
  <si>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</si>
  <si>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</si>
  <si>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</si>
  <si>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</si>
  <si>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</si>
  <si>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</si>
  <si>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</si>
  <si>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</si>
  <si>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</si>
  <si>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</si>
  <si>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</si>
  <si>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</si>
  <si>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</si>
  <si>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</si>
  <si>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</si>
  <si>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</si>
  <si>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</si>
  <si>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</si>
  <si>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</si>
  <si>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</si>
  <si>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</si>
  <si>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</si>
  <si>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</si>
  <si>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</si>
  <si>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</si>
  <si>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</si>
  <si>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</si>
  <si>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</si>
  <si>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</si>
  <si>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</si>
  <si>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</si>
  <si>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</si>
  <si>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</si>
  <si>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</si>
  <si>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</si>
  <si>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</si>
  <si>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</si>
  <si>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</si>
  <si>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</si>
  <si>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</si>
  <si>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</si>
  <si>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</si>
  <si>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</si>
  <si>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</si>
  <si>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</si>
  <si>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</si>
  <si>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</si>
  <si>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</si>
  <si>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</si>
  <si>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</si>
  <si>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</si>
  <si>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</si>
  <si>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</si>
  <si>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</si>
  <si>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</si>
  <si>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</si>
  <si>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</si>
  <si>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</si>
  <si>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</si>
  <si>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</si>
  <si>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</si>
  <si>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</si>
  <si>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</si>
  <si>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</si>
  <si>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</si>
  <si>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</si>
  <si>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</si>
  <si>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</si>
  <si>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</si>
  <si>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</si>
  <si>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</si>
  <si>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</si>
  <si>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</si>
  <si>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</si>
  <si>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</si>
  <si>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</si>
  <si>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</si>
  <si>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</si>
  <si>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</si>
  <si>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</si>
  <si>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</si>
  <si>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</si>
  <si>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</si>
  <si>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</si>
  <si>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</si>
  <si>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</si>
  <si>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</si>
  <si>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</si>
  <si>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</si>
  <si>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</si>
  <si>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</si>
  <si>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</si>
  <si>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</si>
  <si>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</si>
  <si>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</si>
  <si>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</si>
  <si>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</si>
  <si>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</si>
  <si>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</si>
  <si>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</si>
  <si>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</si>
  <si>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</si>
  <si>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</si>
  <si>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</si>
  <si>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</si>
  <si>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</si>
  <si>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</si>
  <si>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</si>
  <si>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</si>
  <si>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</si>
  <si>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</si>
  <si>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</si>
  <si>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</si>
  <si>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</si>
  <si>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</si>
  <si>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</si>
  <si>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</si>
  <si>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</si>
  <si>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</si>
  <si>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</si>
  <si>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</si>
  <si>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</si>
  <si>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</si>
  <si>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</si>
  <si>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</si>
  <si>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</si>
  <si>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</si>
  <si>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</si>
  <si>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</si>
  <si>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</si>
  <si>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</si>
  <si>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</si>
  <si>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</si>
  <si>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</si>
  <si>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</si>
  <si>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</si>
  <si>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</si>
  <si>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</si>
  <si>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</si>
  <si>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</si>
  <si>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</si>
  <si>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</si>
  <si>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</si>
  <si>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</si>
  <si>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</si>
  <si>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</si>
  <si>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</si>
  <si>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</si>
  <si>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</si>
  <si>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</si>
  <si>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</si>
  <si>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</si>
  <si>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</si>
  <si>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</si>
  <si>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</si>
  <si>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</si>
  <si>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</si>
  <si>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</si>
  <si>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</si>
  <si>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</si>
  <si>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</si>
  <si>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</si>
  <si>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</si>
  <si>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</si>
  <si>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</si>
  <si>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</si>
  <si>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</si>
  <si>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</si>
  <si>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</si>
  <si>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</si>
  <si>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</si>
  <si>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</si>
  <si>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</si>
  <si>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</si>
  <si>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</si>
  <si>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</si>
  <si>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</si>
  <si>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</si>
  <si>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</si>
  <si>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</si>
  <si>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</si>
  <si>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</si>
  <si>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</si>
  <si>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</si>
  <si>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</si>
  <si>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</si>
  <si>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</si>
  <si>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</si>
  <si>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</si>
  <si>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</si>
  <si>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</si>
  <si>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</si>
  <si>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</si>
  <si>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</si>
  <si>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</si>
  <si>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</si>
  <si>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</si>
  <si>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</si>
  <si>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</si>
  <si>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</si>
  <si>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</si>
  <si>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</si>
  <si>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</si>
  <si>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</si>
  <si>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</si>
  <si>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</si>
  <si>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</si>
  <si>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</si>
  <si>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</si>
  <si>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</si>
  <si>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</si>
  <si>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</si>
  <si>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</si>
  <si>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</si>
  <si>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</si>
  <si>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</si>
  <si>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</si>
  <si>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</si>
  <si>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</si>
  <si>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</si>
  <si>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</si>
  <si>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</si>
  <si>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</si>
  <si>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</si>
  <si>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</si>
  <si>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</si>
  <si>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</si>
  <si>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</si>
  <si>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</si>
  <si>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</si>
  <si>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</si>
  <si>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</si>
  <si>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</si>
  <si>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</si>
  <si>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</si>
  <si>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</si>
  <si>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</si>
  <si>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</si>
  <si>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</si>
  <si>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</si>
  <si>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</si>
  <si>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</si>
  <si>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</si>
  <si>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</si>
  <si>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</si>
  <si>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</si>
  <si>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</si>
  <si>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</si>
  <si>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</si>
  <si>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</si>
  <si>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</si>
  <si>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</si>
  <si>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</si>
  <si>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</si>
  <si>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</si>
  <si>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</si>
  <si>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</si>
  <si>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</si>
  <si>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</si>
  <si>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</si>
  <si>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</si>
  <si>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</si>
  <si>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</si>
  <si>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</si>
  <si>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</si>
  <si>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</si>
  <si>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</si>
  <si>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</si>
  <si>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</si>
  <si>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</si>
  <si>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</si>
  <si>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</si>
  <si>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</si>
  <si>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</si>
  <si>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</si>
  <si>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</si>
  <si>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</si>
  <si>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</si>
  <si>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</si>
  <si>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</si>
  <si>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</si>
  <si>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</si>
  <si>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</si>
  <si>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</si>
  <si>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</si>
  <si>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</si>
  <si>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</si>
  <si>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</si>
  <si>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</si>
  <si>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</si>
  <si>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</si>
  <si>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</si>
  <si>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</si>
  <si>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</si>
  <si>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</si>
  <si>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</si>
  <si>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</si>
  <si>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</si>
  <si>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</si>
  <si>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</si>
  <si>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</si>
  <si>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</si>
  <si>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</si>
  <si>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</si>
  <si>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</si>
  <si>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</si>
  <si>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</si>
  <si>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</si>
  <si>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</si>
  <si>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</si>
  <si>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</si>
  <si>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</si>
  <si>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</si>
  <si>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</si>
  <si>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</si>
  <si>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</si>
  <si>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</si>
  <si>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</si>
  <si>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</si>
  <si>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</si>
  <si>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</si>
  <si>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</si>
  <si>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</si>
  <si>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</si>
  <si>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</si>
  <si>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</si>
  <si>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</si>
  <si>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</si>
  <si>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</si>
  <si>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</si>
  <si>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</si>
  <si>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</si>
  <si>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</si>
  <si>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</si>
  <si>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</si>
  <si>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</si>
  <si>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</si>
  <si>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</si>
  <si>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</si>
  <si>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</si>
  <si>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</si>
  <si>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</si>
  <si>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</si>
  <si>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</si>
  <si>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</si>
  <si>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</si>
  <si>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</si>
  <si>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</si>
  <si>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</si>
  <si>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</si>
  <si>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</si>
  <si>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</si>
  <si>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</si>
  <si>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</si>
  <si>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</si>
  <si>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</si>
  <si>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</si>
  <si>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</si>
  <si>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</si>
  <si>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</si>
  <si>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</si>
  <si>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</si>
  <si>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</si>
  <si>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</si>
  <si>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</si>
  <si>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</si>
  <si>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</si>
  <si>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</si>
  <si>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</si>
  <si>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</si>
  <si>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</si>
  <si>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</si>
  <si>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</si>
  <si>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</si>
  <si>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</si>
  <si>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</si>
  <si>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</si>
  <si>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</si>
  <si>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</si>
  <si>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</si>
  <si>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</si>
  <si>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</si>
  <si>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</si>
  <si>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</si>
  <si>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</si>
  <si>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</si>
  <si>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</si>
  <si>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</si>
  <si>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</si>
  <si>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</si>
  <si>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</si>
  <si>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</si>
  <si>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</si>
  <si>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</si>
  <si>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</si>
  <si>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</si>
  <si>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</si>
  <si>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</si>
  <si>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</si>
  <si>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</si>
  <si>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</si>
  <si>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</si>
  <si>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</si>
  <si>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</si>
  <si>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</si>
  <si>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</si>
  <si>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</si>
  <si>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</si>
  <si>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</si>
  <si>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</si>
  <si>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</si>
  <si>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</si>
  <si>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</si>
  <si>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</si>
  <si>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</si>
  <si>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</si>
  <si>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</si>
  <si>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</si>
  <si>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</si>
  <si>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</si>
  <si>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</si>
  <si>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</si>
  <si>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</si>
  <si>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</si>
  <si>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</si>
  <si>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</si>
  <si>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</si>
  <si>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</si>
  <si>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</si>
  <si>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</si>
  <si>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</si>
  <si>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</si>
  <si>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</si>
  <si>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</si>
  <si>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</si>
  <si>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</si>
  <si>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</si>
  <si>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</si>
  <si>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</si>
  <si>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</si>
  <si>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</si>
  <si>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</si>
  <si>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</si>
  <si>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</si>
  <si>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</si>
  <si>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</si>
  <si>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</si>
  <si>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</si>
  <si>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</si>
  <si>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</si>
  <si>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</si>
  <si>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</si>
  <si>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</si>
  <si>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</si>
  <si>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</si>
  <si>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</si>
  <si>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</si>
  <si>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</si>
  <si>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</si>
  <si>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</si>
  <si>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</si>
  <si>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</si>
  <si>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</si>
  <si>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</si>
  <si>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</si>
  <si>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</si>
  <si>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</si>
  <si>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</si>
  <si>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</si>
  <si>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</si>
  <si>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</si>
  <si>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</si>
  <si>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</si>
  <si>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</si>
  <si>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</si>
  <si>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</si>
  <si>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</si>
  <si>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</si>
  <si>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</si>
  <si>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</si>
  <si>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</si>
  <si>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</si>
  <si>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</si>
  <si>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</si>
  <si>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</si>
  <si>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</si>
  <si>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</si>
  <si>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</si>
  <si>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</si>
  <si>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</si>
  <si>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</si>
  <si>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</si>
  <si>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</si>
  <si>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</si>
  <si>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</si>
  <si>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</si>
  <si>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</si>
  <si>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</si>
  <si>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</si>
  <si>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</si>
  <si>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</si>
  <si>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</si>
  <si>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</si>
  <si>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</si>
  <si>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</si>
  <si>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</si>
  <si>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</si>
  <si>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</si>
  <si>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</si>
  <si>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</si>
  <si>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</si>
  <si>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</si>
  <si>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</si>
  <si>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</si>
  <si>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</si>
  <si>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</si>
  <si>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</si>
  <si>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</si>
  <si>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</si>
  <si>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</si>
  <si>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</si>
  <si>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</si>
  <si>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</si>
  <si>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</si>
  <si>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</si>
  <si>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</si>
  <si>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</si>
  <si>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</si>
  <si>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</si>
  <si>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</si>
  <si>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</si>
  <si>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</si>
  <si>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</si>
  <si>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</si>
  <si>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</si>
  <si>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</si>
  <si>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</si>
  <si>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</si>
  <si>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</si>
  <si>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</si>
  <si>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</si>
  <si>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</si>
  <si>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</si>
  <si>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</si>
  <si>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</si>
  <si>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</si>
  <si>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</si>
  <si>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</si>
  <si>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</si>
  <si>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</si>
  <si>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</si>
  <si>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</si>
  <si>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</si>
  <si>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</si>
  <si>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</si>
  <si>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</si>
  <si>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</si>
  <si>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</si>
  <si>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</si>
  <si>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</si>
  <si>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</si>
  <si>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</si>
  <si>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</si>
  <si>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</si>
  <si>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</si>
  <si>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</si>
  <si>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</si>
  <si>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</si>
  <si>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</si>
  <si>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</si>
  <si>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</si>
  <si>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</si>
  <si>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</si>
  <si>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</si>
  <si>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</si>
  <si>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</si>
  <si>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</si>
  <si>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</si>
  <si>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</si>
  <si>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</si>
  <si>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</si>
  <si>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</si>
  <si>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</si>
  <si>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</si>
  <si>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</si>
  <si>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</si>
  <si>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</si>
  <si>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</si>
  <si>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</si>
  <si>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</si>
  <si>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</si>
  <si>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</si>
  <si>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</si>
  <si>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</si>
  <si>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</si>
  <si>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</si>
  <si>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</si>
  <si>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</si>
  <si>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</si>
  <si>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</si>
  <si>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</si>
  <si>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</si>
  <si>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</si>
  <si>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</si>
  <si>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</si>
  <si>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</si>
  <si>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</si>
  <si>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</si>
  <si>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</si>
  <si>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</si>
  <si>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</si>
  <si>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</si>
  <si>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</si>
  <si>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</si>
  <si>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</si>
  <si>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</si>
  <si>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</si>
  <si>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</si>
  <si>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</si>
  <si>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</si>
  <si>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</si>
  <si>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</si>
  <si>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</si>
  <si>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</si>
  <si>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</si>
  <si>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</si>
  <si>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</si>
  <si>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</si>
  <si>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</si>
  <si>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</si>
  <si>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</si>
  <si>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</si>
  <si>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</si>
  <si>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</si>
  <si>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</si>
  <si>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</si>
  <si>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</si>
  <si>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</si>
  <si>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</si>
  <si>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</si>
  <si>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</si>
  <si>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</si>
  <si>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</si>
  <si>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</si>
  <si>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</si>
  <si>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</si>
  <si>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</si>
  <si>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</si>
  <si>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</si>
  <si>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</si>
  <si>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</si>
  <si>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</si>
  <si>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</si>
  <si>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</si>
  <si>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</si>
  <si>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</si>
  <si>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</si>
  <si>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</si>
  <si>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</si>
  <si>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</si>
  <si>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</si>
  <si>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</si>
  <si>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</si>
  <si>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</si>
  <si>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</si>
  <si>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</si>
  <si>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</si>
  <si>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</si>
  <si>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</si>
  <si>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</si>
  <si>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</si>
  <si>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</si>
  <si>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</si>
  <si>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</si>
  <si>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</si>
  <si>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</si>
  <si>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</si>
  <si>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</si>
  <si>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</si>
  <si>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</si>
  <si>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</si>
  <si>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</si>
  <si>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</si>
  <si>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</si>
  <si>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</si>
  <si>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</si>
  <si>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</si>
  <si>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</si>
  <si>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</si>
  <si>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</si>
  <si>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</si>
  <si>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</si>
  <si>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</si>
  <si>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</si>
  <si>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</si>
  <si>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</si>
  <si>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</si>
  <si>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</si>
  <si>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</si>
  <si>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</si>
  <si>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</si>
  <si>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</si>
  <si>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</si>
  <si>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</si>
  <si>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</si>
  <si>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</si>
  <si>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</si>
  <si>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</si>
  <si>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</si>
  <si>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</si>
  <si>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</si>
  <si>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</si>
  <si>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</si>
  <si>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</si>
  <si>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</si>
  <si>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</si>
  <si>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</si>
  <si>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</si>
  <si>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</si>
  <si>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</si>
  <si>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</si>
  <si>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</si>
  <si>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</si>
  <si>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</si>
  <si>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</si>
  <si>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</si>
  <si>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</si>
  <si>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</si>
  <si>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</si>
  <si>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</si>
  <si>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</si>
  <si>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</si>
  <si>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</si>
  <si>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</si>
  <si>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</si>
  <si>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</si>
  <si>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</si>
  <si>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</si>
  <si>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</si>
  <si>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</si>
  <si>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</si>
  <si>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</si>
  <si>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</si>
  <si>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</si>
  <si>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</si>
  <si>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</si>
  <si>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</si>
  <si>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</si>
  <si>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</si>
  <si>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</si>
  <si>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</si>
  <si>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</si>
  <si>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</si>
  <si>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</si>
  <si>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</si>
  <si>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</si>
  <si>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</si>
  <si>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</si>
  <si>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</si>
  <si>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</si>
  <si>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</si>
  <si>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</si>
  <si>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</si>
  <si>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</si>
  <si>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</si>
  <si>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</si>
  <si>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</si>
  <si>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</si>
  <si>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</si>
  <si>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</si>
  <si>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</si>
  <si>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</si>
  <si>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</si>
  <si>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</si>
  <si>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</si>
  <si>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</si>
  <si>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</si>
  <si>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</si>
  <si>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</si>
  <si>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</si>
  <si>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</si>
  <si>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</si>
  <si>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</si>
  <si>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</si>
  <si>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</si>
  <si>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</si>
  <si>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</si>
  <si>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</si>
  <si>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</si>
  <si>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</si>
  <si>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</si>
  <si>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</si>
  <si>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</si>
  <si>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</si>
  <si>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</si>
  <si>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</si>
  <si>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</si>
  <si>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</si>
  <si>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</si>
  <si>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</si>
  <si>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</si>
  <si>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</si>
  <si>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</si>
  <si>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</si>
  <si>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</si>
  <si>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</si>
  <si>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</si>
  <si>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</si>
  <si>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</si>
  <si>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</si>
  <si>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</si>
  <si>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</si>
  <si>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</si>
  <si>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</si>
  <si>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</si>
  <si>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</si>
  <si>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</si>
  <si>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</si>
  <si>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</si>
  <si>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</si>
  <si>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</si>
  <si>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</si>
  <si>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</si>
  <si>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</si>
  <si>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</si>
  <si>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</si>
  <si>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</si>
  <si>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</si>
  <si>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</si>
  <si>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</si>
  <si>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</si>
  <si>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</si>
  <si>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</si>
  <si>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</si>
  <si>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</si>
  <si>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</si>
  <si>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</si>
  <si>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</si>
  <si>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</si>
  <si>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</si>
  <si>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</si>
  <si>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</si>
  <si>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</si>
  <si>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</si>
  <si>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</si>
  <si>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</si>
  <si>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</si>
  <si>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</si>
  <si>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</si>
  <si>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</si>
  <si>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</si>
  <si>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</si>
  <si>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</si>
  <si>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</si>
  <si>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</si>
  <si>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</si>
  <si>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</si>
  <si>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</si>
  <si>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</si>
  <si>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</si>
  <si>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</si>
  <si>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</si>
  <si>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</si>
  <si>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</si>
  <si>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</si>
  <si>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</si>
  <si>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</si>
  <si>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</si>
  <si>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</si>
  <si>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</si>
  <si>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</si>
  <si>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</si>
  <si>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</si>
  <si>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</si>
  <si>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</si>
  <si>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</si>
  <si>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</si>
  <si>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</si>
  <si>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</si>
  <si>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</si>
  <si>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</si>
  <si>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</si>
  <si>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</si>
  <si>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</si>
  <si>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</si>
  <si>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</si>
  <si>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</si>
  <si>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</si>
  <si>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</si>
  <si>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</si>
  <si>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</si>
  <si>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</si>
  <si>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</si>
  <si>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</si>
  <si>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</si>
  <si>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</si>
  <si>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</si>
  <si>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</si>
  <si>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</si>
  <si>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</si>
  <si>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</si>
  <si>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</si>
  <si>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</si>
  <si>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</si>
  <si>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</si>
  <si>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</si>
  <si>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</si>
  <si>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</si>
  <si>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</si>
  <si>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</si>
  <si>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</si>
  <si>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</si>
  <si>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</si>
  <si>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</si>
  <si>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</si>
  <si>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</si>
  <si>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</si>
  <si>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</si>
  <si>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</si>
  <si>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</si>
  <si>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</si>
  <si>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</si>
  <si>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</si>
  <si>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</si>
  <si>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</si>
  <si>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</si>
  <si>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</si>
  <si>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</si>
  <si>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</si>
  <si>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</si>
  <si>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</si>
  <si>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</si>
  <si>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</si>
  <si>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</si>
  <si>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</si>
  <si>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</si>
  <si>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</si>
  <si>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</si>
  <si>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</si>
  <si>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</si>
  <si>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</si>
  <si>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</si>
  <si>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</si>
  <si>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</si>
  <si>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</si>
  <si>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</si>
  <si>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</si>
  <si>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</si>
  <si>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</si>
  <si>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</si>
  <si>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</si>
  <si>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</si>
  <si>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</si>
  <si>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</si>
  <si>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</si>
  <si>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</si>
  <si>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</si>
  <si>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</si>
  <si>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</si>
  <si>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</si>
  <si>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</si>
  <si>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</si>
  <si>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</si>
  <si>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</si>
  <si>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</si>
  <si>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</si>
  <si>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</si>
  <si>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</si>
  <si>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</si>
  <si>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</si>
  <si>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</si>
  <si>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</si>
  <si>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</si>
  <si>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</si>
  <si>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</si>
  <si>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</si>
  <si>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</si>
  <si>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</si>
  <si>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</si>
  <si>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</si>
  <si>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</si>
  <si>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</si>
  <si>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</si>
  <si>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</si>
  <si>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</si>
  <si>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</si>
  <si>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</si>
  <si>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</si>
  <si>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</si>
  <si>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</si>
  <si>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</si>
  <si>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</si>
  <si>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</si>
  <si>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</si>
  <si>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</si>
  <si>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</si>
  <si>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</si>
  <si>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</si>
  <si>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</si>
  <si>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</si>
  <si>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</si>
  <si>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</si>
  <si>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</si>
  <si>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</si>
  <si>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</si>
  <si>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</si>
  <si>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</si>
  <si>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</si>
  <si>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</si>
  <si>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</si>
  <si>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</si>
  <si>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</si>
  <si>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</si>
  <si>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</si>
  <si>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</si>
  <si>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</si>
  <si>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</si>
  <si>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</si>
  <si>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</si>
  <si>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</si>
  <si>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</si>
  <si>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</si>
  <si>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</si>
  <si>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</si>
  <si>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</si>
  <si>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</si>
  <si>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</si>
  <si>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</si>
  <si>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</si>
  <si>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</si>
  <si>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</si>
  <si>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</si>
  <si>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</si>
  <si>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</si>
  <si>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</si>
  <si>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</si>
  <si>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</si>
  <si>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</si>
  <si>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</si>
  <si>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</si>
  <si>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</si>
  <si>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</si>
  <si>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</si>
  <si>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</si>
  <si>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</si>
  <si>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</si>
  <si>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</si>
  <si>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</si>
  <si>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</si>
  <si>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</si>
  <si>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</si>
  <si>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</si>
  <si>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</si>
  <si>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</si>
  <si>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</si>
  <si>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</si>
  <si>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</si>
  <si>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</si>
  <si>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</si>
  <si>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</si>
  <si>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</si>
  <si>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</si>
  <si>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</si>
  <si>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</si>
  <si>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</si>
  <si>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</si>
  <si>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</si>
  <si>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</si>
  <si>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</si>
  <si>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</si>
  <si>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</si>
  <si>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</si>
  <si>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</si>
  <si>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</si>
  <si>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</si>
  <si>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</si>
  <si>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</si>
  <si>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</si>
  <si>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</si>
  <si>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</si>
  <si>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</si>
  <si>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</si>
  <si>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</si>
  <si>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</si>
  <si>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</si>
  <si>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</si>
  <si>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</si>
  <si>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</si>
  <si>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</si>
  <si>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</si>
  <si>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</si>
  <si>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</si>
  <si>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</si>
  <si>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</si>
  <si>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</si>
  <si>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</si>
  <si>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</si>
  <si>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</si>
  <si>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</si>
  <si>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</si>
  <si>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</si>
  <si>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</si>
  <si>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</si>
  <si>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</si>
  <si>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</si>
  <si>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</si>
  <si>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</si>
  <si>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</si>
  <si>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</si>
  <si>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</si>
  <si>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</si>
  <si>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</si>
  <si>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</si>
  <si>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</si>
  <si>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</si>
  <si>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</si>
  <si>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</si>
  <si>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</si>
  <si>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</si>
  <si>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</si>
  <si>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</si>
  <si>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</si>
  <si>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</si>
  <si>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</si>
  <si>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</si>
  <si>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</si>
  <si>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</si>
  <si>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</si>
  <si>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</si>
  <si>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</si>
  <si>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</si>
  <si>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</si>
  <si>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</si>
  <si>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</si>
  <si>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</si>
  <si>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</si>
  <si>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</si>
  <si>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</si>
  <si>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</si>
  <si>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</si>
  <si>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</si>
  <si>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</si>
  <si>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</si>
  <si>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</si>
  <si>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</si>
  <si>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</si>
  <si>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</si>
  <si>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</si>
  <si>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</si>
  <si>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</si>
  <si>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</si>
  <si>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</si>
  <si>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</si>
  <si>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</si>
  <si>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</si>
  <si>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</si>
  <si>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</si>
  <si>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</si>
  <si>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</si>
  <si>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</si>
  <si>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</si>
  <si>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</si>
  <si>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</si>
  <si>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</si>
  <si>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</si>
  <si>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</si>
  <si>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</si>
  <si>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</si>
  <si>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</si>
  <si>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</si>
  <si>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</si>
  <si>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</si>
  <si>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</si>
  <si>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</si>
  <si>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</si>
  <si>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</si>
  <si>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</si>
  <si>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</si>
  <si>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</si>
  <si>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</si>
  <si>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</si>
  <si>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</si>
  <si>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</si>
  <si>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</si>
  <si>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</si>
  <si>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</si>
  <si>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</si>
  <si>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</si>
  <si>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</si>
  <si>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</si>
  <si>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</si>
  <si>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</si>
  <si>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</si>
  <si>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</si>
  <si>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</si>
  <si>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</si>
  <si>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</si>
  <si>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</si>
  <si>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</si>
  <si>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</si>
  <si>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</si>
  <si>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</si>
  <si>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</si>
  <si>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</si>
  <si>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</si>
  <si>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</si>
  <si>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</si>
  <si>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</si>
  <si>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</si>
  <si>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</si>
  <si>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</si>
  <si>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</si>
  <si>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</si>
  <si>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</si>
  <si>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</si>
  <si>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</si>
  <si>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</si>
  <si>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</si>
  <si>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</si>
  <si>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</si>
  <si>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</si>
  <si>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</si>
  <si>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</si>
  <si>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</si>
  <si>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</si>
  <si>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</si>
  <si>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</si>
  <si>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</si>
  <si>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</si>
  <si>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</si>
  <si>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</si>
  <si>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</si>
  <si>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</si>
  <si>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</si>
  <si>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</si>
  <si>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</si>
  <si>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</si>
  <si>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</si>
  <si>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</si>
  <si>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</si>
  <si>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</si>
  <si>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</si>
  <si>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</si>
  <si>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</si>
  <si>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</si>
  <si>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</si>
  <si>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</si>
  <si>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</si>
  <si>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</si>
  <si>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</si>
  <si>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</si>
  <si>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</si>
  <si>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</si>
  <si>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</si>
  <si>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</si>
  <si>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</si>
  <si>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</si>
  <si>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</si>
  <si>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</si>
  <si>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</si>
  <si>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</si>
  <si>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</si>
  <si>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</si>
  <si>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</si>
  <si>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</si>
  <si>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</si>
  <si>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</si>
  <si>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</si>
  <si>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</si>
  <si>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</si>
  <si>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</si>
  <si>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</si>
  <si>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</si>
  <si>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</si>
  <si>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</si>
  <si>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</si>
  <si>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</si>
  <si>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</si>
  <si>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</si>
  <si>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</si>
  <si>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</si>
  <si>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</si>
  <si>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</si>
  <si>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</si>
  <si>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</si>
  <si>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</si>
  <si>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</si>
  <si>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</si>
  <si>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</si>
  <si>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</si>
  <si>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</si>
  <si>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</si>
  <si>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</si>
  <si>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</si>
  <si>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</si>
  <si>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</si>
  <si>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</si>
  <si>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</si>
  <si>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</si>
  <si>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</si>
  <si>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</si>
  <si>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</si>
  <si>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</si>
  <si>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</si>
  <si>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</si>
  <si>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</si>
  <si>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</si>
  <si>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</si>
  <si>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</si>
  <si>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</si>
  <si>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</si>
  <si>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</si>
  <si>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</si>
  <si>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</si>
  <si>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</si>
  <si>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</si>
  <si>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</si>
  <si>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</si>
  <si>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</si>
  <si>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</si>
  <si>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</si>
  <si>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</si>
  <si>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</si>
  <si>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</si>
  <si>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</si>
  <si>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</si>
  <si>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</si>
  <si>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</si>
  <si>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</si>
  <si>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</si>
  <si>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</si>
  <si>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</si>
  <si>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</si>
  <si>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</si>
  <si>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</si>
  <si>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</si>
  <si>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</si>
  <si>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</si>
  <si>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</si>
  <si>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</si>
  <si>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</si>
  <si>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</si>
  <si>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</si>
  <si>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</si>
  <si>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</si>
  <si>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</si>
  <si>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</si>
  <si>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</si>
  <si>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</si>
  <si>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</si>
  <si>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</si>
  <si>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</si>
  <si>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</si>
  <si>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</si>
  <si>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</si>
  <si>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</si>
  <si>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</si>
  <si>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</si>
  <si>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</si>
  <si>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</si>
  <si>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</si>
  <si>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</si>
  <si>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</si>
  <si>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</si>
  <si>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</si>
  <si>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</si>
  <si>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</si>
  <si>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</si>
  <si>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</si>
  <si>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</si>
  <si>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</si>
  <si>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</si>
  <si>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</si>
  <si>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</si>
  <si>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</si>
  <si>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</si>
  <si>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</si>
  <si>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</si>
  <si>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</si>
  <si>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</si>
  <si>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</si>
  <si>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</si>
  <si>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</si>
  <si>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</si>
  <si>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</si>
  <si>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</si>
  <si>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</si>
  <si>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</si>
  <si>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</si>
  <si>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</si>
  <si>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</si>
  <si>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</si>
  <si>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</si>
  <si>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</si>
  <si>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</si>
  <si>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</si>
  <si>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</si>
  <si>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</si>
  <si>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</si>
  <si>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</si>
  <si>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</si>
  <si>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</si>
  <si>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</si>
  <si>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</si>
  <si>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</si>
  <si>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</si>
  <si>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</si>
  <si>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</si>
  <si>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</si>
  <si>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</si>
  <si>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</si>
  <si>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</si>
  <si>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</si>
  <si>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</si>
  <si>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</si>
  <si>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</si>
  <si>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</si>
  <si>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</si>
  <si>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</si>
  <si>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</si>
  <si>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</si>
  <si>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</si>
  <si>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</si>
  <si>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</si>
  <si>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</si>
  <si>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</si>
  <si>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</si>
  <si>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</si>
  <si>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</si>
  <si>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</si>
  <si>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</si>
  <si>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</si>
  <si>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</si>
  <si>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</si>
  <si>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</si>
  <si>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</si>
  <si>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</si>
  <si>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</si>
  <si>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</si>
  <si>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</si>
  <si>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</si>
  <si>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</si>
  <si>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</si>
  <si>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</si>
  <si>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</si>
  <si>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</si>
  <si>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</si>
  <si>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</si>
  <si>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</si>
  <si>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</si>
  <si>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</si>
  <si>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</si>
  <si>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</si>
  <si>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</si>
  <si>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</si>
  <si>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</si>
  <si>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</si>
  <si>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</si>
  <si>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</si>
  <si>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</si>
  <si>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</si>
  <si>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</si>
  <si>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</si>
  <si>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</si>
  <si>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</si>
  <si>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</si>
  <si>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</si>
  <si>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</si>
  <si>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</si>
  <si>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</si>
  <si>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</si>
  <si>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</si>
  <si>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</si>
  <si>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</si>
  <si>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</si>
  <si>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</si>
  <si>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</si>
  <si>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</si>
  <si>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</si>
  <si>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</si>
  <si>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</si>
  <si>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</si>
  <si>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</si>
  <si>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</si>
  <si>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</si>
  <si>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</si>
  <si>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</si>
  <si>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</si>
  <si>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</si>
  <si>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</si>
  <si>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</si>
  <si>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</si>
  <si>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</si>
  <si>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</si>
  <si>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</si>
  <si>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</si>
  <si>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</si>
  <si>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</si>
  <si>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</si>
  <si>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</si>
  <si>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</si>
  <si>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</si>
  <si>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</si>
  <si>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</si>
  <si>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</si>
  <si>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</si>
  <si>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</si>
  <si>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</si>
  <si>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</si>
  <si>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</si>
  <si>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</si>
  <si>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</si>
  <si>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</si>
  <si>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</si>
  <si>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</si>
  <si>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</si>
  <si>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</si>
  <si>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</si>
  <si>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</si>
  <si>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</si>
  <si>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</si>
  <si>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</si>
  <si>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</si>
  <si>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</si>
  <si>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</si>
  <si>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</si>
  <si>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</si>
  <si>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</si>
  <si>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</si>
  <si>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</si>
  <si>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</si>
  <si>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</si>
  <si>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</si>
  <si>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</si>
  <si>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</si>
  <si>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</si>
  <si>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</si>
  <si>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</si>
  <si>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</si>
  <si>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</si>
  <si>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</si>
  <si>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</si>
  <si>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</si>
  <si>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</si>
  <si>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</si>
  <si>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</si>
  <si>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</si>
  <si>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</si>
  <si>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</si>
  <si>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</si>
  <si>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</si>
  <si>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</si>
  <si>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</si>
  <si>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</si>
  <si>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</si>
  <si>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</si>
  <si>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</si>
  <si>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</si>
  <si>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</si>
  <si>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</si>
  <si>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</si>
  <si>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</si>
  <si>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</si>
  <si>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</si>
  <si>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</si>
  <si>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</si>
  <si>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</si>
  <si>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</si>
  <si>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</si>
  <si>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</si>
  <si>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</si>
  <si>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</si>
  <si>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</si>
  <si>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</si>
  <si>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</si>
  <si>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</si>
  <si>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</si>
  <si>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</si>
  <si>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</si>
  <si>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</si>
  <si>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</si>
  <si>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</si>
  <si>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</si>
  <si>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</si>
  <si>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</si>
  <si>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</si>
  <si>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</si>
  <si>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</si>
  <si>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</si>
  <si>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</si>
  <si>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</si>
  <si>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</si>
  <si>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</si>
  <si>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</si>
  <si>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</si>
  <si>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</si>
  <si>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</si>
  <si>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</si>
  <si>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</si>
  <si>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</si>
  <si>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</si>
  <si>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</si>
  <si>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</si>
  <si>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</si>
  <si>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</si>
  <si>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</si>
  <si>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</si>
  <si>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</si>
  <si>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</si>
  <si>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</si>
  <si>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</si>
  <si>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</si>
  <si>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</si>
  <si>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</si>
  <si>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</si>
  <si>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</si>
  <si>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</si>
  <si>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</si>
  <si>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</si>
  <si>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</si>
  <si>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</si>
  <si>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</si>
  <si>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</si>
  <si>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</si>
  <si>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</si>
  <si>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</si>
  <si>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</si>
  <si>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</si>
  <si>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</si>
  <si>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</si>
  <si>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</si>
  <si>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</si>
  <si>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</si>
  <si>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</si>
  <si>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</si>
  <si>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</si>
  <si>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</si>
  <si>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</si>
  <si>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</si>
  <si>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</si>
  <si>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</si>
  <si>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</si>
  <si>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</si>
  <si>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</si>
  <si>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</si>
  <si>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</si>
  <si>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</si>
  <si>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</si>
  <si>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</si>
  <si>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</si>
  <si>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</si>
  <si>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</si>
  <si>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</si>
  <si>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</si>
  <si>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</si>
  <si>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</si>
  <si>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</si>
  <si>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</si>
  <si>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</si>
  <si>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</si>
  <si>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</si>
  <si>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</si>
  <si>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</si>
  <si>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</si>
  <si>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</si>
  <si>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</si>
  <si>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</si>
  <si>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</si>
  <si>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</si>
  <si>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</si>
  <si>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</si>
  <si>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</si>
  <si>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</si>
  <si>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</si>
  <si>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</si>
  <si>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</si>
  <si>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</si>
  <si>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</si>
  <si>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</si>
  <si>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</si>
  <si>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</si>
  <si>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</si>
  <si>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</si>
  <si>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</si>
  <si>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</si>
  <si>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</si>
  <si>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</si>
  <si>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</si>
  <si>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</si>
  <si>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</si>
  <si>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</si>
  <si>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</si>
  <si>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</si>
  <si>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</si>
  <si>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</si>
  <si>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</si>
  <si>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</si>
  <si>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</si>
  <si>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</si>
  <si>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</si>
  <si>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</si>
  <si>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</si>
  <si>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</si>
  <si>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</si>
  <si>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</si>
  <si>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</si>
  <si>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</si>
  <si>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</si>
  <si>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</si>
  <si>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</si>
  <si>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</si>
  <si>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</si>
  <si>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</si>
  <si>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</si>
  <si>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</si>
  <si>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</si>
  <si>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</si>
  <si>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</si>
  <si>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</si>
  <si>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</si>
  <si>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</si>
  <si>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</si>
  <si>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</si>
  <si>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</si>
  <si>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</si>
  <si>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</si>
  <si>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</si>
  <si>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</si>
  <si>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</si>
  <si>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</si>
  <si>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</si>
  <si>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</si>
  <si>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</si>
  <si>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</si>
  <si>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</si>
  <si>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</si>
  <si>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</si>
  <si>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</si>
  <si>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</si>
  <si>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</si>
  <si>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</si>
  <si>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</si>
  <si>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</si>
  <si>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</si>
  <si>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</si>
  <si>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</si>
  <si>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</si>
  <si>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</si>
  <si>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</si>
  <si>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</si>
  <si>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</si>
  <si>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</si>
  <si>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</si>
  <si>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</si>
  <si>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</si>
  <si>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</si>
  <si>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</si>
  <si>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</si>
  <si>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</si>
  <si>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</si>
  <si>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</si>
  <si>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</si>
  <si>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</si>
  <si>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</si>
  <si>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</si>
  <si>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</si>
  <si>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</si>
  <si>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</si>
  <si>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</si>
  <si>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</si>
  <si>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</si>
  <si>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</si>
  <si>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</si>
  <si>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</si>
  <si>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</si>
  <si>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</si>
  <si>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</si>
  <si>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</si>
  <si>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</si>
  <si>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</si>
  <si>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</si>
  <si>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</si>
  <si>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</si>
  <si>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</si>
  <si>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</si>
  <si>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</si>
  <si>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</si>
  <si>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</si>
  <si>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</si>
  <si>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</si>
  <si>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</si>
  <si>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</si>
  <si>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</si>
  <si>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</si>
  <si>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</si>
  <si>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</si>
  <si>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</si>
  <si>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</si>
  <si>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</si>
  <si>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</si>
  <si>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</si>
  <si>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</si>
  <si>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</si>
  <si>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</si>
  <si>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</si>
  <si>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</si>
  <si>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</si>
  <si>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</si>
  <si>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</si>
  <si>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</si>
  <si>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</si>
  <si>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</si>
  <si>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</si>
  <si>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</si>
  <si>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</si>
  <si>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</si>
  <si>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</si>
  <si>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</si>
  <si>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</si>
  <si>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</si>
  <si>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</si>
  <si>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</si>
  <si>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</si>
  <si>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</si>
  <si>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</si>
  <si>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</si>
  <si>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</si>
  <si>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</si>
  <si>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</si>
  <si>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</si>
  <si>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</si>
  <si>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</si>
  <si>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</si>
  <si>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</si>
  <si>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</si>
  <si>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</si>
  <si>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</si>
  <si>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</si>
  <si>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</si>
  <si>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</si>
  <si>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</si>
  <si>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</si>
  <si>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</si>
  <si>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</si>
  <si>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</si>
  <si>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</si>
  <si>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</si>
  <si>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</si>
  <si>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</si>
  <si>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</si>
  <si>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</si>
  <si>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</si>
  <si>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</si>
  <si>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</si>
  <si>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</si>
  <si>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</si>
  <si>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</si>
  <si>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</si>
  <si>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</si>
  <si>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</si>
  <si>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</si>
  <si>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</si>
  <si>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</si>
  <si>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</si>
  <si>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</si>
  <si>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</si>
  <si>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</si>
  <si>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</si>
  <si>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</si>
  <si>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</si>
  <si>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</si>
  <si>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</si>
  <si>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</si>
  <si>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</si>
  <si>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</si>
  <si>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</si>
  <si>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</si>
  <si>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</si>
  <si>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</si>
  <si>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</si>
  <si>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</si>
  <si>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</si>
  <si>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</si>
  <si>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</si>
  <si>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</si>
  <si>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</si>
  <si>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</si>
  <si>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</si>
  <si>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</si>
  <si>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</si>
  <si>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</si>
  <si>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</si>
  <si>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</si>
  <si>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</si>
  <si>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</si>
  <si>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</si>
  <si>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</si>
  <si>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</si>
  <si>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</si>
  <si>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</si>
  <si>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</si>
  <si>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</si>
  <si>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</si>
  <si>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</si>
  <si>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</si>
  <si>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</si>
  <si>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</si>
  <si>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</si>
  <si>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</si>
  <si>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</si>
  <si>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</si>
  <si>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</si>
  <si>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</si>
  <si>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</si>
  <si>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</si>
  <si>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</si>
  <si>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</si>
  <si>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</si>
  <si>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</si>
  <si>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</si>
  <si>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</si>
  <si>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</si>
  <si>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</si>
  <si>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</si>
  <si>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</si>
  <si>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</si>
  <si>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</si>
  <si>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</si>
  <si>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</si>
  <si>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</si>
  <si>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</si>
  <si>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</si>
  <si>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</si>
  <si>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</si>
  <si>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</si>
  <si>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</si>
  <si>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</si>
  <si>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</si>
  <si>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</si>
  <si>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</si>
  <si>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</si>
  <si>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</si>
  <si>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</si>
  <si>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</si>
  <si>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</si>
  <si>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</si>
  <si>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</si>
  <si>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</si>
  <si>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</si>
  <si>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</si>
  <si>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</si>
  <si>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</si>
  <si>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</si>
  <si>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</si>
  <si>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</si>
  <si>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</si>
  <si>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</si>
  <si>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</si>
  <si>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</si>
  <si>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</si>
  <si>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</si>
  <si>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</si>
  <si>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</si>
  <si>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</si>
  <si>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</si>
  <si>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</si>
  <si>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</si>
  <si>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</si>
  <si>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</si>
  <si>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</si>
  <si>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</si>
  <si>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</si>
  <si>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</si>
  <si>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</si>
  <si>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</si>
  <si>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</si>
  <si>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</si>
  <si>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</si>
  <si>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</si>
  <si>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</si>
  <si>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</si>
  <si>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</si>
  <si>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</si>
  <si>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</si>
  <si>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</si>
  <si>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</si>
  <si>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</si>
  <si>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</si>
  <si>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</si>
  <si>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</si>
  <si>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</si>
  <si>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</si>
  <si>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</si>
  <si>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</si>
  <si>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</si>
  <si>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</si>
  <si>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</si>
  <si>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</si>
  <si>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</si>
  <si>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</si>
  <si>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</si>
  <si>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</si>
  <si>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</si>
  <si>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</si>
  <si>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</si>
  <si>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</si>
  <si>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</si>
  <si>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</si>
  <si>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</si>
  <si>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</si>
  <si>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</si>
  <si>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</si>
  <si>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</si>
  <si>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</si>
  <si>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</si>
  <si>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</si>
  <si>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</si>
  <si>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</si>
  <si>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</si>
  <si>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</si>
  <si>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</si>
  <si>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</si>
  <si>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</si>
  <si>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</si>
  <si>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</si>
  <si>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</si>
  <si>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</si>
  <si>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</si>
  <si>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</si>
  <si>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</si>
  <si>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</si>
  <si>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</si>
  <si>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</si>
  <si>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</si>
  <si>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</si>
  <si>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</si>
  <si>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</si>
  <si>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</si>
  <si>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</si>
  <si>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</si>
  <si>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</si>
  <si>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</si>
  <si>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</si>
  <si>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</si>
  <si>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</si>
  <si>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</si>
  <si>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</si>
  <si>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</si>
  <si>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</si>
  <si>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</si>
  <si>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</si>
  <si>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</si>
  <si>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</si>
  <si>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</si>
  <si>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</si>
  <si>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</si>
  <si>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</si>
  <si>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</si>
  <si>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</si>
  <si>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</si>
  <si>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</si>
  <si>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</si>
  <si>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</si>
  <si>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</si>
  <si>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</si>
  <si>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</si>
  <si>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</si>
  <si>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</si>
  <si>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</si>
  <si>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</si>
  <si>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</si>
  <si>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</si>
  <si>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</si>
  <si>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</si>
  <si>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</si>
  <si>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</si>
  <si>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</si>
  <si>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</si>
  <si>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</si>
  <si>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</si>
  <si>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</si>
  <si>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</si>
  <si>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</si>
  <si>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</si>
  <si>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</si>
  <si>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</si>
  <si>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</si>
  <si>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</si>
  <si>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</si>
  <si>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</si>
  <si>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</si>
  <si>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</si>
  <si>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</si>
  <si>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</si>
  <si>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</si>
  <si>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</si>
  <si>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</si>
  <si>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</si>
  <si>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</si>
  <si>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</si>
  <si>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</si>
  <si>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</si>
  <si>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</si>
  <si>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</si>
  <si>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</si>
  <si>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</si>
  <si>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</si>
  <si>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</si>
  <si>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</si>
  <si>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</si>
  <si>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</si>
  <si>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</si>
  <si>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</si>
  <si>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</si>
  <si>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</si>
  <si>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</si>
  <si>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</si>
  <si>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</si>
  <si>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</si>
  <si>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</si>
  <si>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</si>
  <si>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</si>
  <si>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</si>
  <si>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</si>
  <si>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</si>
  <si>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</si>
  <si>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</si>
  <si>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</si>
  <si>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</si>
  <si>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</si>
  <si>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</si>
  <si>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</si>
  <si>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</si>
  <si>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</si>
  <si>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</si>
  <si>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</si>
  <si>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</si>
  <si>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</si>
  <si>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</si>
  <si>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</si>
  <si>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</si>
  <si>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</si>
  <si>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</si>
  <si>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</si>
  <si>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</si>
  <si>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</si>
  <si>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</si>
  <si>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</si>
  <si>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</si>
  <si>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</si>
  <si>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</si>
  <si>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</si>
  <si>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</si>
  <si>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</si>
  <si>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</si>
  <si>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</si>
  <si>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</si>
  <si>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</si>
  <si>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</si>
  <si>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</si>
  <si>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</si>
  <si>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</si>
  <si>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</si>
  <si>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</si>
  <si>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</si>
  <si>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</si>
  <si>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</si>
  <si>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</si>
  <si>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</si>
  <si>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</si>
  <si>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</si>
  <si>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</si>
  <si>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</si>
  <si>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</si>
  <si>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</si>
  <si>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</si>
  <si>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</si>
  <si>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</si>
  <si>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</si>
  <si>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</si>
  <si>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</si>
  <si>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</si>
  <si>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</si>
  <si>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</si>
  <si>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</si>
  <si>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</si>
  <si>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</si>
  <si>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</si>
  <si>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</si>
  <si>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</si>
  <si>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</si>
  <si>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</si>
  <si>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</si>
  <si>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</si>
  <si>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</si>
  <si>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</si>
  <si>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</si>
  <si>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</si>
  <si>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</si>
  <si>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</si>
  <si>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</si>
  <si>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</si>
  <si>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</si>
  <si>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</si>
  <si>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</si>
  <si>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</si>
  <si>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</si>
  <si>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</si>
  <si>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</si>
  <si>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</si>
  <si>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</si>
  <si>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</si>
  <si>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</si>
  <si>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</si>
  <si>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</si>
  <si>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</si>
  <si>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</si>
  <si>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</si>
  <si>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</si>
  <si>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</si>
  <si>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</si>
  <si>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</si>
  <si>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</si>
  <si>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</si>
  <si>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</si>
  <si>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</si>
  <si>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</si>
  <si>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</si>
  <si>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</si>
  <si>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</si>
  <si>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</si>
  <si>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</si>
  <si>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</si>
  <si>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</si>
  <si>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</si>
  <si>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</si>
  <si>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</si>
  <si>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</si>
  <si>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</si>
  <si>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</si>
  <si>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</si>
  <si>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</si>
  <si>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</si>
  <si>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</si>
  <si>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</si>
  <si>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</si>
  <si>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</si>
  <si>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</si>
  <si>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</si>
  <si>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</si>
  <si>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</si>
  <si>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</si>
  <si>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</si>
  <si>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</si>
  <si>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</si>
  <si>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</si>
  <si>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</si>
  <si>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</si>
  <si>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</si>
  <si>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</si>
  <si>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</si>
  <si>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</si>
  <si>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</si>
  <si>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</si>
  <si>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</si>
  <si>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</si>
  <si>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</si>
  <si>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</si>
  <si>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</si>
  <si>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</si>
  <si>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</si>
  <si>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</si>
  <si>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</si>
  <si>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</si>
  <si>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</si>
  <si>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</si>
  <si>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</si>
  <si>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</si>
  <si>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</si>
  <si>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</si>
  <si>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</si>
  <si>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</si>
  <si>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</si>
  <si>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</si>
  <si>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</si>
  <si>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</si>
  <si>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</si>
  <si>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</si>
  <si>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</si>
  <si>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</si>
  <si>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</si>
  <si>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</si>
  <si>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</si>
  <si>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</si>
  <si>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</si>
  <si>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</si>
  <si>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</si>
  <si>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</si>
  <si>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</si>
  <si>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</si>
  <si>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</si>
  <si>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</si>
  <si>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</si>
  <si>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</si>
  <si>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</si>
  <si>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</si>
  <si>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</si>
  <si>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</si>
  <si>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</si>
  <si>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</si>
  <si>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</si>
  <si>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</si>
  <si>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</si>
  <si>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</si>
  <si>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</si>
  <si>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</si>
  <si>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</si>
  <si>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</si>
  <si>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</si>
  <si>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</si>
  <si>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</si>
  <si>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</si>
  <si>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</si>
  <si>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</si>
  <si>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</si>
  <si>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</si>
  <si>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</si>
  <si>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</si>
  <si>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</si>
  <si>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</si>
  <si>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</si>
  <si>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</si>
  <si>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</si>
  <si>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</si>
  <si>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</si>
  <si>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</si>
  <si>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</si>
  <si>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</si>
  <si>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</si>
  <si>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</si>
  <si>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</si>
  <si>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</si>
  <si>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</si>
  <si>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</si>
  <si>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</si>
  <si>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</si>
  <si>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</si>
  <si>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</si>
  <si>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</si>
  <si>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</si>
  <si>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</si>
  <si>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</si>
  <si>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</si>
  <si>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</si>
  <si>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</si>
  <si>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</si>
  <si>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</si>
  <si>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</si>
  <si>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</si>
  <si>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</si>
  <si>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</si>
  <si>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</si>
  <si>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</si>
  <si>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</si>
  <si>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</si>
  <si>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</si>
  <si>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</si>
  <si>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</si>
  <si>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</si>
  <si>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</si>
  <si>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</si>
  <si>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</si>
  <si>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</si>
  <si>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</si>
  <si>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</si>
  <si>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</si>
  <si>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</si>
  <si>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</si>
  <si>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</si>
  <si>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</si>
  <si>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</si>
  <si>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</si>
  <si>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</si>
  <si>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</si>
  <si>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</si>
  <si>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</si>
  <si>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</si>
  <si>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</si>
  <si>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</si>
  <si>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</si>
  <si>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</si>
  <si>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</si>
  <si>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</si>
  <si>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</si>
  <si>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</si>
  <si>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</si>
  <si>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</si>
  <si>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</si>
  <si>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</si>
  <si>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</si>
  <si>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</si>
  <si>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</si>
  <si>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</si>
  <si>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</si>
  <si>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</si>
  <si>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</si>
  <si>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</si>
  <si>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</si>
  <si>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</si>
  <si>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</si>
  <si>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</si>
  <si>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</si>
  <si>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</si>
  <si>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</si>
  <si>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</si>
  <si>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</si>
  <si>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</si>
  <si>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</si>
  <si>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</si>
  <si>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</si>
  <si>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</si>
  <si>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</si>
  <si>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</si>
  <si>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</si>
  <si>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</si>
  <si>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</si>
  <si>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</si>
  <si>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</si>
  <si>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</si>
  <si>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</si>
  <si>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</si>
  <si>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</si>
  <si>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</si>
  <si>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</si>
  <si>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</si>
  <si>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</si>
  <si>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</si>
  <si>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</si>
  <si>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</si>
  <si>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</si>
  <si>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</si>
  <si>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</si>
  <si>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</si>
  <si>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</si>
  <si>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</si>
  <si>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</si>
  <si>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</si>
  <si>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</si>
  <si>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</si>
  <si>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</si>
  <si>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</si>
  <si>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</si>
  <si>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</si>
  <si>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</si>
  <si>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</si>
  <si>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</si>
  <si>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</si>
  <si>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</si>
  <si>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</si>
  <si>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</si>
  <si>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</si>
  <si>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</si>
  <si>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</si>
  <si>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</si>
  <si>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</si>
  <si>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</si>
  <si>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</si>
  <si>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</si>
  <si>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</si>
  <si>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</si>
  <si>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</si>
  <si>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</si>
  <si>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</si>
  <si>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</si>
  <si>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</si>
  <si>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</si>
  <si>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</si>
  <si>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</si>
  <si>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</si>
  <si>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</si>
  <si>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</si>
  <si>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</si>
  <si>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</si>
  <si>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</si>
  <si>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</si>
  <si>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</si>
  <si>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</si>
  <si>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</si>
  <si>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</si>
  <si>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</si>
  <si>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</si>
  <si>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</si>
  <si>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</si>
  <si>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</si>
  <si>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</si>
  <si>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</si>
  <si>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</si>
  <si>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</si>
  <si>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</si>
  <si>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</si>
  <si>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</si>
  <si>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</si>
  <si>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</si>
  <si>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</si>
  <si>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</si>
  <si>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</si>
  <si>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</si>
  <si>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</si>
  <si>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</si>
  <si>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</si>
  <si>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</si>
  <si>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</si>
  <si>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</si>
  <si>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</si>
  <si>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</si>
  <si>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</si>
  <si>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</si>
  <si>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</si>
  <si>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</si>
  <si>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</si>
  <si>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</si>
  <si>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</si>
  <si>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</si>
  <si>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</si>
  <si>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</si>
  <si>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</si>
  <si>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</si>
  <si>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</si>
  <si>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</si>
  <si>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</si>
  <si>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</si>
  <si>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</si>
  <si>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</si>
  <si>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</si>
  <si>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</si>
  <si>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</si>
  <si>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</si>
  <si>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</si>
  <si>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</si>
  <si>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</si>
  <si>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</si>
  <si>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</si>
  <si>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</si>
  <si>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</si>
  <si>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</si>
  <si>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</si>
  <si>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</si>
  <si>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</si>
  <si>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</si>
  <si>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</si>
  <si>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</si>
  <si>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</si>
  <si>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</si>
  <si>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</si>
  <si>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</si>
  <si>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</si>
  <si>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</si>
  <si>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</si>
  <si>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</si>
  <si>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</si>
  <si>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</si>
  <si>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</si>
  <si>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</si>
  <si>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</si>
  <si>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</si>
  <si>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</si>
  <si>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</si>
  <si>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</si>
  <si>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</si>
  <si>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</si>
  <si>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</si>
  <si>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</si>
  <si>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</si>
  <si>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</si>
  <si>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</si>
  <si>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</si>
  <si>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</si>
  <si>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</si>
  <si>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</si>
  <si>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</si>
  <si>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</si>
  <si>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</si>
  <si>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</si>
  <si>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</si>
  <si>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</si>
  <si>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</si>
  <si>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</si>
  <si>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</si>
  <si>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</si>
  <si>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</si>
  <si>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</si>
  <si>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</si>
  <si>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</si>
  <si>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</si>
  <si>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</si>
  <si>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</si>
  <si>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</si>
  <si>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</si>
  <si>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</si>
  <si>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</si>
  <si>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</si>
  <si>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</si>
  <si>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</si>
  <si>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</si>
  <si>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</si>
  <si>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</si>
  <si>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</si>
  <si>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</si>
  <si>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</si>
  <si>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</si>
  <si>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</si>
  <si>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</si>
  <si>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</si>
  <si>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</si>
  <si>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</si>
  <si>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</si>
  <si>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</si>
  <si>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</si>
  <si>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</si>
  <si>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</si>
  <si>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</si>
  <si>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</si>
  <si>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</si>
  <si>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</si>
  <si>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</si>
  <si>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</si>
  <si>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</si>
  <si>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</si>
  <si>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</si>
  <si>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</si>
  <si>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</si>
  <si>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</si>
  <si>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</si>
  <si>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</si>
  <si>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</si>
  <si>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</si>
  <si>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</si>
  <si>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</si>
  <si>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</si>
  <si>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</si>
  <si>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</si>
  <si>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</si>
  <si>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</si>
  <si>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</si>
  <si>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</si>
  <si>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</si>
  <si>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</si>
  <si>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</si>
  <si>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</si>
  <si>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</si>
  <si>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</si>
  <si>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</si>
  <si>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</si>
  <si>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</si>
  <si>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</si>
  <si>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</si>
  <si>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</si>
  <si>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</si>
  <si>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</si>
  <si>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</si>
  <si>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</si>
  <si>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</si>
  <si>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</si>
  <si>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</si>
  <si>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</si>
  <si>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</si>
  <si>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</si>
  <si>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</si>
  <si>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</si>
  <si>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</si>
  <si>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</si>
  <si>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</si>
  <si>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</si>
  <si>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</si>
  <si>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</si>
  <si>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</si>
  <si>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</si>
  <si>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</si>
  <si>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</si>
  <si>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</si>
  <si>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</si>
  <si>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</si>
  <si>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</si>
  <si>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</si>
  <si>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</si>
  <si>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</si>
  <si>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</si>
  <si>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</si>
  <si>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</si>
  <si>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</si>
  <si>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</si>
  <si>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</si>
  <si>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</si>
  <si>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</si>
  <si>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</si>
  <si>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</si>
  <si>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</si>
  <si>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</si>
  <si>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</si>
  <si>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</si>
  <si>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</si>
  <si>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</si>
  <si>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</si>
  <si>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</si>
  <si>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</si>
  <si>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</si>
  <si>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</si>
  <si>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</si>
  <si>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</si>
  <si>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</si>
  <si>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</si>
  <si>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</si>
  <si>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</si>
  <si>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</si>
  <si>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</si>
  <si>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</si>
  <si>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</si>
  <si>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</si>
  <si>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</si>
  <si>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</si>
  <si>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</si>
  <si>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</si>
  <si>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</si>
  <si>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</si>
  <si>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</si>
  <si>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</si>
  <si>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</si>
  <si>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</si>
  <si>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</si>
  <si>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</si>
  <si>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</si>
  <si>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</si>
  <si>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</si>
  <si>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</si>
  <si>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</si>
  <si>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</si>
  <si>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</si>
  <si>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</si>
  <si>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</si>
  <si>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</si>
  <si>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</si>
  <si>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</si>
  <si>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</si>
  <si>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</si>
  <si>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</si>
  <si>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</si>
  <si>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</si>
  <si>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</si>
  <si>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</si>
  <si>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</si>
  <si>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</si>
  <si>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</si>
  <si>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</si>
  <si>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</si>
  <si>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</si>
  <si>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</si>
  <si>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</si>
  <si>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</si>
  <si>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</si>
  <si>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</si>
  <si>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</si>
  <si>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</si>
  <si>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</si>
  <si>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</si>
  <si>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</si>
  <si>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</si>
  <si>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</si>
  <si>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</si>
  <si>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</si>
  <si>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</si>
  <si>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</si>
  <si>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</si>
  <si>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</si>
  <si>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</si>
  <si>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</si>
  <si>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</si>
  <si>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</si>
  <si>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</si>
  <si>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</si>
  <si>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</si>
  <si>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</si>
  <si>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</si>
  <si>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</si>
  <si>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</si>
  <si>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</si>
  <si>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</si>
  <si>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</si>
  <si>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</si>
  <si>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</si>
  <si>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</si>
  <si>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</si>
  <si>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</si>
  <si>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</si>
  <si>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</si>
  <si>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</si>
  <si>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</si>
  <si>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</si>
  <si>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</si>
  <si>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</si>
  <si>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</si>
  <si>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</si>
  <si>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</si>
  <si>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</si>
  <si>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</si>
  <si>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</si>
  <si>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</si>
  <si>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</si>
  <si>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</si>
  <si>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</si>
  <si>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</si>
  <si>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</si>
  <si>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</si>
  <si>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</si>
  <si>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</si>
  <si>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</si>
  <si>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</si>
  <si>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</si>
  <si>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</si>
  <si>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</si>
  <si>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</si>
  <si>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</si>
  <si>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</si>
  <si>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</si>
  <si>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</si>
  <si>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</si>
  <si>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</si>
  <si>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</si>
  <si>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</si>
  <si>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</si>
  <si>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</si>
  <si>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</si>
  <si>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</si>
  <si>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</si>
  <si>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</si>
  <si>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</si>
  <si>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</si>
  <si>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</si>
  <si>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</si>
  <si>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</si>
  <si>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</si>
  <si>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</si>
  <si>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</si>
  <si>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</si>
  <si>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</si>
  <si>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</si>
  <si>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</si>
  <si>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</si>
  <si>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</si>
  <si>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</si>
  <si>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</si>
  <si>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</si>
  <si>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</si>
  <si>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</si>
  <si>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</si>
  <si>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</si>
  <si>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</si>
  <si>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</si>
  <si>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</si>
  <si>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</si>
  <si>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</si>
  <si>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</si>
  <si>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</si>
  <si>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</si>
  <si>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</si>
  <si>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</si>
  <si>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</si>
  <si>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</si>
  <si>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</si>
  <si>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</si>
  <si>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</si>
  <si>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</si>
  <si>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</si>
  <si>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</si>
  <si>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</si>
  <si>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</si>
  <si>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</si>
  <si>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</si>
  <si>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</si>
  <si>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</si>
  <si>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</si>
  <si>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</si>
  <si>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</si>
  <si>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</si>
  <si>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</si>
  <si>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</si>
  <si>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</si>
  <si>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</si>
  <si>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</si>
  <si>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</si>
  <si>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</si>
  <si>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</si>
  <si>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</si>
  <si>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</si>
  <si>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</si>
  <si>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</si>
  <si>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</si>
  <si>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</si>
  <si>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</si>
  <si>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</si>
  <si>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</si>
  <si>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</si>
  <si>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</si>
  <si>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</si>
  <si>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</si>
  <si>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</si>
  <si>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</si>
  <si>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</si>
  <si>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</si>
  <si>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</si>
  <si>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</si>
  <si>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</si>
  <si>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</si>
  <si>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</si>
  <si>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</si>
  <si>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</si>
  <si>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</si>
  <si>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</si>
  <si>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</si>
  <si>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</si>
  <si>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</si>
  <si>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</si>
  <si>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</si>
  <si>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</si>
  <si>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</si>
  <si>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</si>
  <si>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</si>
  <si>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</si>
  <si>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</si>
  <si>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</si>
  <si>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</si>
  <si>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</si>
  <si>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</si>
  <si>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</si>
  <si>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</si>
  <si>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</si>
  <si>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</si>
  <si>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</si>
  <si>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</si>
  <si>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</si>
  <si>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</si>
  <si>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</si>
  <si>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</si>
  <si>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</si>
  <si>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</si>
  <si>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</si>
  <si>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</si>
  <si>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</si>
  <si>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</si>
  <si>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</si>
  <si>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</si>
  <si>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</si>
  <si>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</si>
  <si>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</si>
  <si>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</si>
  <si>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</si>
  <si>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</si>
  <si>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</si>
  <si>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</si>
  <si>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</si>
  <si>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</si>
  <si>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</si>
  <si>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</si>
  <si>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</si>
  <si>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</si>
  <si>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</si>
  <si>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</si>
  <si>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</si>
  <si>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</si>
  <si>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</si>
  <si>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</si>
  <si>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</si>
  <si>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</si>
  <si>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</si>
  <si>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</si>
  <si>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</si>
  <si>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</si>
  <si>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</si>
  <si>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</si>
  <si>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</si>
  <si>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</si>
  <si>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</si>
  <si>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</si>
  <si>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</si>
  <si>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</si>
  <si>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</si>
  <si>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</si>
  <si>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</si>
  <si>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</si>
  <si>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</si>
  <si>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</si>
  <si>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</si>
  <si>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</si>
  <si>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</si>
  <si>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</si>
  <si>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</si>
  <si>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</si>
  <si>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</si>
  <si>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</si>
  <si>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</si>
  <si>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</si>
  <si>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</si>
  <si>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</si>
  <si>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</si>
  <si>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</si>
  <si>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</si>
  <si>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</si>
  <si>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</si>
  <si>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</si>
  <si>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</si>
  <si>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</si>
  <si>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</si>
  <si>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</si>
  <si>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</si>
  <si>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</si>
  <si>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</si>
  <si>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</si>
  <si>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</si>
  <si>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</si>
  <si>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</si>
  <si>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</si>
  <si>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</si>
  <si>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</si>
  <si>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</si>
  <si>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</si>
  <si>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</si>
  <si>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</si>
  <si>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</si>
  <si>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</si>
  <si>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</si>
  <si>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</si>
  <si>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</si>
  <si>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</si>
  <si>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</si>
  <si>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</si>
  <si>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</si>
  <si>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</si>
  <si>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</si>
  <si>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</si>
  <si>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</si>
  <si>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</si>
  <si>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</si>
  <si>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</si>
  <si>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</si>
  <si>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</si>
  <si>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</si>
  <si>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</si>
  <si>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</si>
  <si>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</si>
  <si>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</si>
  <si>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</si>
  <si>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</si>
  <si>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</si>
  <si>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</si>
  <si>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</si>
  <si>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</si>
  <si>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</si>
  <si>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</si>
  <si>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</si>
  <si>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</si>
  <si>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</si>
  <si>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</si>
  <si>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</si>
  <si>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</si>
  <si>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</si>
  <si>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</si>
  <si>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</si>
  <si>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</si>
  <si>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</si>
  <si>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</si>
  <si>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</si>
  <si>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</si>
  <si>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</si>
  <si>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</si>
  <si>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</si>
  <si>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</si>
  <si>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</si>
  <si>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</si>
  <si>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</si>
  <si>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</si>
  <si>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</si>
  <si>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</si>
  <si>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</si>
  <si>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</si>
  <si>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</si>
  <si>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</si>
  <si>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</si>
  <si>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</si>
  <si>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</si>
  <si>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</si>
  <si>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</si>
  <si>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</si>
  <si>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</si>
  <si>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</si>
  <si>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</si>
  <si>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</si>
  <si>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</si>
  <si>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</si>
  <si>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</si>
  <si>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</si>
  <si>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</si>
  <si>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</si>
  <si>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</si>
  <si>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</si>
  <si>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</si>
  <si>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</si>
  <si>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</si>
  <si>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</si>
  <si>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</si>
  <si>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</si>
  <si>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</si>
  <si>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</si>
  <si>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</si>
  <si>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</si>
  <si>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</si>
  <si>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</si>
  <si>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</si>
  <si>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</si>
  <si>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</si>
  <si>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</si>
  <si>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</si>
  <si>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</si>
  <si>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</si>
  <si>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</si>
  <si>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</si>
  <si>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</si>
  <si>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</si>
  <si>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</si>
  <si>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</si>
  <si>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</si>
  <si>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</si>
  <si>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</si>
  <si>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</si>
  <si>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</si>
  <si>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</si>
  <si>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</si>
  <si>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</si>
  <si>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</si>
  <si>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</si>
  <si>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</si>
  <si>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</si>
  <si>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</si>
  <si>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</si>
  <si>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</si>
  <si>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</si>
  <si>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</si>
  <si>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</si>
  <si>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</si>
  <si>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</si>
  <si>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</si>
  <si>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</si>
  <si>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</si>
  <si>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</si>
  <si>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</si>
  <si>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</si>
  <si>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</si>
  <si>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</si>
  <si>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</si>
  <si>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</si>
  <si>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</si>
  <si>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</si>
  <si>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</si>
  <si>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</si>
  <si>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</si>
  <si>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</si>
  <si>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</si>
  <si>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</si>
  <si>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</si>
  <si>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</si>
  <si>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</si>
  <si>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</si>
  <si>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</si>
  <si>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</si>
  <si>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</si>
  <si>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</si>
  <si>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</si>
  <si>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</si>
  <si>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</si>
  <si>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</si>
  <si>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</si>
  <si>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</si>
  <si>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</si>
  <si>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</si>
  <si>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</si>
  <si>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</si>
  <si>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</si>
  <si>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</si>
  <si>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</si>
  <si>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</si>
  <si>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</si>
  <si>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</si>
  <si>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</si>
  <si>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</si>
  <si>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</si>
  <si>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</si>
  <si>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</si>
  <si>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</si>
  <si>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</si>
  <si>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</si>
  <si>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</si>
  <si>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</si>
  <si>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</si>
  <si>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</si>
  <si>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</si>
  <si>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</si>
  <si>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</si>
  <si>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</si>
  <si>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</si>
  <si>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</si>
  <si>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</si>
  <si>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</si>
  <si>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</si>
  <si>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</si>
  <si>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</si>
  <si>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</si>
  <si>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</si>
  <si>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</si>
  <si>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</si>
  <si>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</si>
  <si>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</si>
  <si>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</si>
  <si>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</si>
  <si>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</si>
  <si>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</si>
  <si>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</si>
  <si>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</si>
  <si>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</si>
  <si>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</si>
  <si>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</si>
  <si>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</si>
  <si>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</si>
  <si>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</si>
  <si>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</si>
  <si>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</si>
  <si>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</si>
  <si>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</si>
  <si>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</si>
  <si>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</si>
  <si>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</si>
  <si>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</si>
  <si>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</si>
  <si>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</si>
  <si>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</si>
  <si>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</si>
  <si>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</si>
  <si>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</si>
  <si>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</si>
  <si>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</si>
  <si>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</si>
  <si>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</si>
  <si>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</si>
  <si>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</si>
  <si>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</si>
  <si>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</si>
  <si>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</si>
  <si>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</si>
  <si>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</si>
  <si>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</si>
  <si>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</si>
  <si>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</si>
  <si>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</si>
  <si>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</si>
  <si>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</si>
  <si>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</si>
  <si>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</si>
  <si>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</si>
  <si>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</si>
  <si>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</si>
  <si>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</si>
  <si>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</si>
  <si>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</si>
  <si>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</si>
  <si>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</si>
  <si>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</si>
  <si>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</si>
  <si>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</si>
  <si>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</si>
  <si>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</si>
  <si>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</si>
  <si>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</si>
  <si>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</si>
  <si>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</si>
  <si>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</si>
  <si>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</si>
  <si>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</si>
  <si>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</si>
  <si>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</si>
  <si>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</si>
  <si>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</si>
  <si>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</si>
  <si>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</si>
  <si>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</si>
  <si>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</si>
  <si>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</si>
  <si>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</si>
  <si>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</si>
  <si>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</si>
  <si>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</si>
  <si>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</si>
  <si>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</si>
  <si>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</si>
  <si>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</si>
  <si>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</si>
  <si>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</si>
  <si>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</si>
  <si>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</si>
  <si>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</si>
  <si>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</si>
  <si>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</si>
  <si>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</si>
  <si>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</si>
  <si>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</si>
  <si>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</si>
  <si>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</si>
  <si>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</si>
  <si>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</si>
  <si>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</si>
  <si>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</si>
  <si>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</si>
  <si>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</si>
  <si>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</si>
  <si>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</si>
  <si>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</si>
  <si>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</si>
  <si>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</si>
  <si>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</si>
  <si>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</si>
  <si>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</si>
  <si>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</si>
  <si>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</si>
  <si>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</si>
  <si>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</si>
  <si>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</si>
  <si>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</si>
  <si>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</si>
  <si>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</si>
  <si>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</si>
  <si>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</si>
  <si>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</si>
  <si>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</si>
  <si>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</si>
  <si>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</si>
  <si>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</si>
  <si>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</si>
  <si>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</si>
  <si>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</si>
  <si>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</si>
  <si>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</si>
  <si>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</si>
  <si>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</si>
  <si>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</si>
  <si>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</si>
  <si>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</si>
  <si>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</si>
  <si>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</si>
  <si>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</si>
  <si>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</si>
  <si>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</si>
  <si>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</si>
  <si>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</si>
  <si>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</si>
  <si>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</si>
  <si>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</si>
  <si>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</si>
  <si>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</si>
  <si>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</si>
  <si>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</si>
  <si>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</si>
  <si>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</si>
  <si>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</si>
  <si>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</si>
  <si>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</si>
  <si>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</si>
  <si>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</si>
  <si>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</si>
  <si>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</si>
  <si>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</si>
  <si>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</si>
  <si>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</si>
  <si>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</si>
  <si>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</si>
  <si>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</si>
  <si>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</si>
  <si>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</si>
  <si>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</si>
  <si>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</si>
  <si>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</si>
  <si>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</si>
  <si>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</si>
  <si>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</si>
  <si>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</si>
  <si>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</si>
  <si>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</si>
  <si>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</si>
  <si>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</si>
  <si>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</si>
  <si>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</si>
  <si>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</si>
  <si>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</si>
  <si>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</si>
  <si>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</si>
  <si>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</si>
  <si>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</si>
  <si>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</si>
  <si>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</si>
  <si>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</si>
  <si>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</si>
  <si>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</si>
  <si>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</si>
  <si>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</si>
  <si>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</si>
  <si>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</si>
  <si>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</si>
  <si>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</si>
  <si>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</si>
  <si>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</si>
  <si>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</si>
  <si>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</si>
  <si>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</si>
  <si>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</si>
  <si>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</si>
  <si>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</si>
  <si>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</si>
  <si>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</si>
  <si>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</si>
  <si>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</si>
  <si>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</si>
  <si>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</si>
  <si>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</si>
  <si>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</si>
  <si>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</si>
  <si>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</si>
  <si>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</si>
  <si>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</si>
  <si>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</si>
  <si>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</si>
  <si>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</si>
  <si>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</si>
  <si>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</si>
  <si>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</si>
  <si>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</si>
  <si>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</si>
  <si>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</si>
  <si>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</si>
  <si>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</si>
  <si>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</si>
  <si>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</si>
  <si>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</si>
  <si>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</si>
  <si>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</si>
  <si>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</si>
  <si>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</si>
  <si>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</si>
  <si>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</si>
  <si>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</si>
  <si>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</si>
  <si>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</si>
  <si>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</si>
  <si>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</si>
  <si>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</si>
  <si>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</si>
  <si>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</si>
  <si>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</si>
  <si>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</si>
  <si>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</si>
  <si>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</si>
  <si>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</si>
  <si>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</si>
  <si>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</si>
  <si>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</si>
  <si>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</si>
  <si>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</si>
  <si>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</si>
  <si>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</si>
  <si>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</si>
  <si>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</si>
  <si>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</si>
  <si>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</si>
  <si>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</si>
  <si>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</si>
  <si>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</si>
  <si>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</si>
  <si>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</si>
  <si>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</si>
  <si>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</si>
  <si>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</si>
  <si>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</si>
  <si>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</si>
  <si>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</si>
  <si>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</si>
  <si>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</si>
  <si>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</si>
  <si>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</si>
  <si>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</si>
  <si>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</si>
  <si>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</si>
  <si>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</si>
  <si>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</si>
  <si>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</si>
  <si>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</si>
  <si>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</si>
  <si>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</si>
  <si>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</si>
  <si>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</si>
  <si>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</si>
  <si>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</si>
  <si>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</si>
  <si>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</si>
  <si>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</si>
  <si>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</si>
  <si>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</si>
  <si>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</si>
  <si>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</si>
  <si>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</si>
  <si>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</si>
  <si>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</si>
  <si>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</si>
  <si>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</si>
  <si>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</si>
  <si>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</si>
  <si>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</si>
  <si>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</si>
  <si>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</si>
  <si>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</si>
  <si>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</si>
  <si>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</si>
  <si>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</si>
  <si>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</si>
  <si>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</si>
  <si>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</si>
  <si>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</si>
  <si>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</si>
  <si>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</si>
  <si>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</si>
  <si>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</si>
  <si>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</si>
  <si>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</si>
  <si>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</si>
  <si>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</si>
  <si>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</si>
  <si>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</si>
  <si>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</si>
  <si>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</si>
  <si>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</si>
  <si>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</si>
  <si>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</si>
  <si>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</si>
  <si>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</si>
  <si>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</si>
  <si>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</si>
  <si>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</si>
  <si>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</si>
  <si>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</si>
  <si>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</si>
  <si>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</si>
  <si>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</si>
  <si>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</si>
  <si>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</si>
  <si>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</si>
  <si>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</si>
  <si>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</si>
  <si>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</si>
  <si>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</si>
  <si>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</si>
  <si>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</si>
  <si>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</si>
  <si>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</si>
  <si>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</si>
  <si>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</si>
  <si>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</si>
  <si>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</si>
  <si>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</si>
  <si>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</si>
  <si>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</si>
  <si>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</si>
  <si>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</si>
  <si>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</si>
  <si>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</si>
  <si>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</si>
  <si>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</si>
  <si>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</si>
  <si>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</si>
  <si>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</si>
  <si>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</si>
  <si>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</si>
  <si>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</si>
  <si>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</si>
  <si>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</si>
  <si>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</si>
  <si>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</si>
  <si>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</si>
  <si>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</si>
  <si>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</si>
  <si>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</si>
  <si>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</si>
  <si>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</si>
  <si>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</si>
  <si>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</si>
  <si>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</si>
  <si>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</si>
  <si>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</si>
  <si>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</si>
  <si>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</si>
  <si>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</si>
  <si>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</si>
  <si>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</si>
  <si>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</si>
  <si>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</si>
  <si>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</si>
  <si>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</si>
  <si>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</si>
  <si>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</si>
  <si>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</si>
  <si>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</si>
  <si>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</si>
  <si>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</si>
  <si>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</si>
  <si>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</si>
  <si>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</si>
  <si>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</si>
  <si>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</si>
  <si>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</si>
  <si>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</si>
  <si>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</si>
  <si>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</si>
  <si>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</si>
  <si>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</si>
  <si>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</si>
  <si>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</si>
  <si>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</si>
  <si>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</si>
  <si>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</si>
  <si>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</si>
  <si>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</si>
  <si>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</si>
  <si>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</si>
  <si>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</si>
  <si>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</si>
  <si>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</si>
  <si>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</si>
  <si>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</si>
  <si>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</si>
  <si>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</si>
  <si>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</si>
  <si>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</si>
  <si>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</si>
  <si>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</si>
  <si>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</si>
  <si>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</si>
  <si>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</si>
  <si>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</si>
  <si>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</si>
  <si>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</si>
  <si>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</si>
  <si>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</si>
  <si>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</si>
  <si>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</si>
  <si>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</si>
  <si>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</si>
  <si>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</si>
  <si>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</si>
  <si>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</si>
  <si>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</si>
  <si>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</si>
  <si>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</si>
  <si>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</si>
  <si>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</si>
  <si>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</si>
  <si>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</si>
  <si>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</si>
  <si>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</si>
  <si>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</si>
  <si>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</si>
  <si>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</si>
  <si>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</si>
  <si>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</si>
  <si>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</si>
  <si>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</si>
  <si>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</si>
  <si>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</si>
  <si>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</si>
  <si>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</si>
  <si>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</si>
  <si>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</si>
  <si>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</si>
  <si>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</si>
  <si>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</si>
  <si>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</si>
  <si>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</si>
  <si>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</si>
  <si>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</si>
  <si>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</si>
  <si>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</si>
  <si>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</si>
  <si>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</si>
  <si>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</si>
  <si>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</si>
  <si>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</si>
  <si>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</si>
  <si>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</si>
  <si>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</si>
  <si>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</si>
  <si>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</si>
  <si>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</si>
  <si>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</si>
  <si>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</si>
  <si>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</si>
  <si>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</si>
  <si>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</si>
  <si>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</si>
  <si>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</si>
  <si>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</si>
  <si>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</si>
  <si>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</si>
  <si>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</si>
  <si>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</si>
  <si>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</si>
  <si>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</si>
  <si>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</si>
  <si>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</si>
  <si>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</si>
  <si>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</si>
  <si>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</si>
  <si>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</si>
  <si>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</si>
  <si>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</si>
  <si>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</si>
  <si>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</si>
  <si>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</si>
  <si>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</si>
  <si>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</si>
  <si>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</si>
  <si>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</si>
  <si>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</si>
  <si>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</si>
  <si>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</si>
  <si>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</si>
  <si>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</si>
  <si>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</si>
  <si>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</si>
  <si>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</si>
  <si>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</si>
  <si>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</si>
  <si>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</si>
  <si>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</si>
  <si>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</si>
  <si>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</si>
  <si>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</si>
  <si>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</si>
  <si>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</si>
  <si>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</si>
  <si>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</si>
  <si>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</si>
  <si>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</si>
  <si>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</si>
  <si>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</si>
  <si>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</si>
  <si>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</si>
  <si>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</si>
  <si>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</si>
  <si>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</si>
  <si>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</si>
  <si>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</si>
  <si>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</si>
  <si>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</si>
  <si>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</si>
  <si>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</si>
  <si>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</si>
  <si>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</si>
  <si>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</si>
  <si>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</si>
  <si>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</si>
  <si>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</si>
  <si>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</si>
  <si>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</si>
  <si>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</si>
  <si>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</si>
  <si>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</si>
  <si>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</si>
  <si>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</si>
  <si>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</si>
  <si>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</si>
  <si>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</si>
  <si>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</si>
  <si>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</si>
  <si>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</si>
  <si>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</si>
  <si>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</si>
  <si>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</si>
  <si>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</si>
  <si>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</si>
  <si>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</si>
  <si>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</si>
  <si>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</si>
  <si>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</si>
  <si>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</si>
  <si>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</si>
  <si>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</si>
  <si>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</si>
  <si>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</si>
  <si>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</si>
  <si>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</si>
  <si>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</si>
  <si>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</si>
  <si>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</si>
  <si>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</si>
  <si>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</si>
  <si>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</si>
  <si>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</si>
  <si>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</si>
  <si>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</si>
  <si>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</si>
  <si>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</si>
  <si>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</si>
  <si>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</si>
  <si>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</si>
  <si>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</si>
  <si>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</si>
  <si>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</si>
  <si>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</si>
  <si>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</si>
  <si>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</si>
  <si>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</si>
  <si>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</si>
  <si>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</si>
  <si>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</si>
  <si>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</si>
  <si>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</si>
  <si>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</si>
  <si>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</si>
  <si>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</si>
  <si>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</si>
  <si>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</si>
  <si>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</si>
  <si>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</si>
  <si>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</si>
  <si>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</si>
  <si>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</si>
  <si>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</si>
  <si>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</si>
  <si>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</si>
  <si>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</si>
  <si>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</si>
  <si>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</si>
  <si>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</si>
  <si>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</si>
  <si>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</si>
  <si>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</si>
  <si>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</si>
  <si>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</si>
  <si>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</si>
  <si>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</si>
  <si>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</si>
  <si>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</si>
  <si>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</si>
  <si>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</si>
  <si>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</si>
  <si>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</si>
  <si>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</si>
  <si>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</si>
  <si>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</si>
  <si>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</si>
  <si>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</si>
  <si>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</si>
  <si>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</si>
  <si>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</si>
  <si>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</si>
  <si>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</si>
  <si>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</si>
  <si>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</si>
  <si>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</si>
  <si>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</si>
  <si>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</si>
  <si>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</si>
  <si>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</si>
  <si>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</si>
  <si>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</si>
  <si>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</si>
  <si>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</si>
  <si>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</si>
  <si>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</si>
  <si>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</si>
  <si>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</si>
  <si>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</si>
  <si>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</si>
  <si>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</si>
  <si>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</si>
  <si>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</si>
  <si>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</si>
  <si>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</si>
  <si>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</si>
  <si>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</si>
  <si>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</si>
  <si>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</si>
  <si>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</si>
  <si>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</si>
  <si>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</si>
  <si>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</si>
  <si>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</si>
  <si>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</si>
  <si>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</si>
  <si>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</si>
  <si>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</si>
  <si>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</si>
  <si>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</si>
  <si>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</si>
  <si>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</si>
  <si>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</si>
  <si>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</si>
  <si>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</si>
  <si>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</si>
  <si>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</si>
  <si>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</si>
  <si>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</si>
  <si>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</si>
  <si>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</si>
  <si>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</si>
  <si>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</si>
  <si>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</si>
  <si>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</si>
  <si>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</si>
  <si>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</si>
  <si>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</si>
  <si>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</si>
  <si>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</si>
  <si>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</si>
  <si>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</si>
  <si>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</si>
  <si>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</si>
  <si>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</si>
  <si>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</si>
  <si>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</si>
  <si>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</si>
  <si>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</si>
  <si>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</si>
  <si>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</si>
  <si>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</si>
  <si>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</si>
  <si>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</si>
  <si>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</si>
  <si>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</si>
  <si>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</si>
  <si>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</si>
  <si>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</si>
  <si>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</si>
  <si>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</si>
  <si>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</si>
  <si>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</si>
  <si>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</si>
  <si>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</si>
  <si>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</si>
  <si>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</si>
  <si>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</si>
  <si>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</si>
  <si>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</si>
  <si>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</si>
  <si>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</si>
  <si>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</si>
  <si>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</si>
  <si>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</si>
  <si>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</si>
  <si>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</si>
  <si>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</si>
  <si>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</si>
  <si>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</si>
  <si>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</si>
  <si>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</si>
  <si>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</si>
  <si>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</si>
  <si>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</si>
  <si>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</si>
  <si>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</si>
  <si>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</si>
  <si>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</si>
  <si>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</si>
  <si>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</si>
  <si>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</si>
  <si>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</si>
  <si>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</si>
  <si>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</si>
  <si>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</si>
  <si>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</si>
  <si>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</si>
  <si>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</si>
  <si>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</si>
  <si>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</si>
  <si>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</si>
  <si>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</si>
  <si>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</si>
  <si>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</si>
  <si>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</si>
  <si>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</si>
  <si>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</si>
  <si>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</si>
  <si>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</si>
  <si>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</si>
  <si>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</si>
  <si>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</si>
  <si>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</si>
  <si>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</si>
  <si>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</si>
  <si>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</si>
  <si>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</si>
  <si>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</si>
  <si>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</si>
  <si>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</si>
  <si>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</si>
  <si>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</si>
  <si>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</si>
  <si>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</si>
  <si>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</si>
  <si>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</si>
  <si>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</si>
  <si>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</si>
  <si>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</si>
  <si>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</si>
  <si>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</si>
  <si>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</si>
  <si>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</si>
  <si>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</si>
  <si>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</si>
  <si>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</si>
  <si>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</si>
  <si>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</si>
  <si>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</si>
  <si>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</si>
  <si>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</si>
  <si>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</si>
  <si>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</si>
  <si>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</si>
  <si>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</si>
  <si>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</si>
  <si>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</si>
  <si>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</si>
  <si>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</si>
  <si>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</si>
  <si>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</si>
  <si>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</si>
  <si>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</si>
  <si>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</si>
  <si>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</si>
  <si>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</si>
  <si>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</si>
  <si>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</si>
  <si>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</si>
  <si>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</si>
  <si>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</si>
  <si>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</si>
  <si>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</si>
  <si>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</si>
  <si>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</si>
  <si>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</si>
  <si>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</si>
  <si>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</si>
  <si>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</si>
  <si>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</si>
  <si>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</si>
  <si>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</si>
  <si>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</si>
  <si>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</si>
  <si>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</si>
  <si>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</si>
  <si>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</si>
  <si>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</si>
  <si>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</si>
  <si>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</si>
  <si>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</si>
  <si>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</si>
  <si>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</si>
  <si>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</si>
  <si>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</si>
  <si>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</si>
  <si>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</si>
  <si>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</si>
  <si>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</si>
  <si>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</si>
  <si>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</si>
  <si>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</si>
  <si>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</si>
  <si>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</si>
  <si>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</si>
  <si>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</si>
  <si>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</si>
  <si>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</si>
  <si>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</si>
  <si>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</si>
  <si>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</si>
  <si>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</si>
  <si>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</si>
  <si>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</si>
  <si>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</si>
  <si>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</si>
  <si>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</si>
  <si>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</si>
  <si>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</si>
  <si>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</si>
  <si>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</si>
  <si>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</si>
  <si>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</si>
  <si>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</si>
  <si>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</si>
  <si>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</si>
  <si>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</si>
  <si>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</si>
  <si>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</si>
  <si>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</si>
  <si>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</si>
  <si>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</si>
  <si>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</si>
  <si>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</si>
  <si>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</si>
  <si>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</si>
  <si>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</si>
  <si>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</si>
  <si>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</si>
  <si>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</si>
  <si>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</si>
  <si>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</si>
  <si>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</si>
  <si>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</si>
  <si>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</si>
  <si>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</si>
  <si>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</si>
  <si>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</si>
  <si>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</si>
  <si>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</si>
  <si>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</si>
  <si>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</si>
  <si>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</si>
  <si>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</si>
  <si>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</si>
  <si>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</si>
  <si>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</si>
  <si>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</si>
  <si>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</si>
  <si>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</si>
  <si>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</si>
  <si>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</si>
  <si>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</si>
  <si>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</si>
  <si>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</si>
  <si>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</si>
  <si>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</si>
  <si>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</si>
  <si>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</si>
  <si>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</si>
  <si>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</si>
  <si>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</si>
  <si>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</si>
  <si>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</si>
  <si>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</si>
  <si>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</si>
  <si>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</si>
  <si>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</si>
  <si>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</si>
  <si>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</si>
  <si>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</si>
  <si>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</si>
  <si>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</si>
  <si>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</si>
  <si>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</si>
  <si>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</si>
  <si>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</si>
  <si>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</si>
  <si>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</si>
  <si>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</si>
  <si>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</si>
  <si>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</si>
  <si>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</si>
  <si>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</si>
  <si>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</si>
  <si>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</si>
  <si>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</si>
  <si>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</si>
  <si>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</si>
  <si>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</si>
  <si>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</si>
  <si>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</si>
  <si>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</si>
  <si>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</si>
  <si>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</si>
  <si>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</si>
  <si>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</si>
  <si>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</si>
  <si>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</si>
  <si>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</si>
  <si>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</si>
  <si>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</si>
  <si>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</si>
  <si>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</si>
  <si>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</si>
  <si>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</si>
  <si>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</si>
  <si>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</si>
  <si>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</si>
  <si>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</si>
  <si>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</si>
  <si>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</si>
  <si>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</si>
  <si>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</si>
  <si>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</si>
  <si>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</si>
  <si>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</si>
  <si>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</si>
  <si>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</si>
  <si>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</si>
  <si>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</si>
  <si>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</si>
  <si>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</si>
  <si>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</si>
  <si>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</si>
  <si>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</si>
  <si>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</si>
  <si>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</si>
  <si>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</si>
  <si>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</si>
  <si>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</si>
  <si>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</si>
  <si>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</si>
  <si>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</si>
  <si>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</si>
  <si>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</si>
  <si>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</si>
  <si>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</si>
  <si>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</si>
  <si>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</si>
  <si>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</si>
  <si>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</si>
  <si>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</si>
  <si>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</si>
  <si>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</si>
  <si>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</si>
  <si>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</si>
  <si>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</si>
  <si>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</si>
  <si>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</si>
  <si>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</si>
  <si>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</si>
  <si>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</si>
  <si>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</si>
  <si>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</si>
  <si>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</si>
  <si>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</si>
  <si>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</si>
  <si>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</si>
  <si>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</si>
  <si>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</si>
  <si>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</si>
  <si>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</si>
  <si>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</si>
  <si>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</si>
  <si>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</si>
  <si>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</si>
  <si>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</si>
  <si>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</si>
  <si>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</si>
  <si>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</si>
  <si>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</si>
  <si>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</si>
  <si>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</si>
  <si>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</si>
  <si>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</si>
  <si>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</si>
  <si>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</si>
  <si>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</si>
  <si>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</si>
  <si>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</si>
  <si>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</si>
  <si>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</si>
  <si>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</si>
  <si>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</si>
  <si>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</si>
  <si>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</si>
  <si>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</si>
  <si>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</si>
  <si>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</si>
  <si>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</si>
  <si>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</si>
  <si>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</si>
  <si>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</si>
  <si>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</si>
  <si>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</si>
  <si>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</si>
  <si>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</si>
  <si>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</si>
  <si>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</si>
  <si>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</si>
  <si>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</si>
  <si>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</si>
  <si>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</si>
  <si>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</si>
  <si>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</si>
  <si>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</si>
  <si>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</si>
  <si>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</si>
  <si>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</si>
  <si>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</si>
  <si>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</si>
  <si>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</si>
  <si>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</si>
  <si>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</si>
  <si>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</si>
  <si>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</si>
  <si>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</si>
  <si>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</si>
  <si>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</si>
  <si>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</si>
  <si>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</si>
  <si>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</si>
  <si>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</si>
  <si>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</si>
  <si>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</si>
  <si>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</si>
  <si>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</si>
  <si>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</si>
  <si>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</si>
  <si>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</si>
  <si>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</si>
  <si>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</si>
  <si>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</si>
  <si>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</si>
  <si>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</si>
  <si>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</si>
  <si>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</si>
  <si>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</si>
  <si>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</si>
  <si>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</si>
  <si>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</si>
  <si>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</si>
  <si>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</si>
  <si>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</si>
  <si>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</si>
  <si>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</si>
  <si>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</si>
  <si>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</si>
  <si>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</si>
  <si>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</si>
  <si>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</si>
  <si>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</si>
  <si>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</si>
  <si>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</si>
  <si>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</si>
  <si>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</si>
  <si>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</si>
  <si>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</si>
  <si>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</si>
  <si>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</si>
  <si>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</si>
  <si>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</si>
  <si>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</si>
  <si>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</si>
  <si>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</si>
  <si>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</si>
  <si>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</si>
  <si>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</si>
  <si>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</si>
  <si>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</si>
  <si>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</si>
  <si>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</si>
  <si>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</si>
  <si>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</si>
  <si>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</si>
  <si>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</si>
  <si>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</si>
  <si>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</si>
  <si>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</si>
  <si>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</si>
  <si>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</si>
  <si>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</si>
  <si>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</si>
  <si>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</si>
  <si>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</si>
  <si>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</si>
  <si>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</si>
  <si>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</si>
  <si>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</si>
  <si>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</si>
  <si>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</si>
  <si>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</si>
  <si>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</si>
  <si>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</si>
  <si>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</si>
  <si>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</si>
  <si>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</si>
  <si>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</si>
  <si>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</si>
  <si>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</si>
  <si>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</si>
  <si>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</si>
  <si>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</si>
  <si>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</si>
  <si>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</si>
  <si>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</si>
  <si>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</si>
  <si>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</si>
  <si>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</si>
  <si>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</si>
  <si>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</si>
  <si>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</si>
  <si>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</si>
  <si>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</si>
  <si>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</si>
  <si>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</si>
  <si>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</si>
  <si>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</si>
  <si>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</si>
  <si>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</si>
  <si>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</si>
  <si>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</si>
  <si>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</si>
  <si>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</si>
  <si>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</si>
  <si>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</si>
  <si>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</si>
  <si>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</si>
  <si>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</si>
  <si>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</si>
  <si>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</si>
  <si>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</si>
  <si>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</si>
  <si>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</si>
  <si>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</si>
  <si>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</si>
  <si>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</si>
  <si>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</si>
  <si>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</si>
  <si>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</si>
  <si>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</si>
  <si>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</si>
  <si>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</si>
  <si>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</si>
  <si>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</si>
  <si>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</si>
  <si>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</si>
  <si>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</si>
  <si>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</si>
  <si>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</si>
  <si>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</si>
  <si>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</si>
  <si>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</si>
  <si>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</si>
  <si>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</si>
  <si>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</si>
  <si>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</si>
  <si>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</si>
  <si>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</si>
  <si>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</si>
  <si>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</si>
  <si>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</si>
  <si>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</si>
  <si>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</si>
  <si>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</si>
  <si>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</si>
  <si>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</si>
  <si>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</si>
  <si>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</si>
  <si>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</si>
  <si>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</si>
  <si>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</si>
  <si>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</si>
  <si>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</si>
  <si>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</si>
  <si>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</si>
  <si>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</si>
  <si>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</si>
  <si>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</si>
  <si>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</si>
  <si>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</si>
  <si>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</si>
  <si>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</si>
  <si>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</si>
  <si>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</si>
  <si>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</si>
  <si>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</si>
  <si>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</si>
  <si>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</si>
  <si>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</si>
  <si>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</si>
  <si>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</si>
  <si>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</si>
  <si>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</si>
  <si>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</si>
  <si>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</si>
  <si>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</si>
  <si>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</si>
  <si>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</si>
  <si>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</si>
  <si>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</si>
  <si>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</si>
  <si>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</si>
  <si>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</si>
  <si>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</si>
  <si>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</si>
  <si>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</si>
  <si>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</si>
  <si>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</si>
  <si>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</si>
  <si>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</si>
  <si>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</si>
  <si>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</si>
  <si>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</si>
  <si>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</si>
  <si>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</si>
  <si>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</si>
  <si>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</si>
  <si>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</si>
  <si>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</si>
  <si>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</si>
  <si>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</si>
  <si>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</si>
  <si>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</si>
  <si>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</si>
  <si>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</si>
  <si>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</si>
  <si>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</si>
  <si>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</si>
  <si>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</si>
  <si>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</si>
  <si>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</si>
  <si>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</si>
  <si>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</si>
  <si>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</si>
  <si>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</si>
  <si>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</si>
  <si>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</si>
  <si>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</si>
  <si>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</si>
  <si>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</si>
  <si>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</si>
  <si>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</si>
  <si>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</si>
  <si>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</si>
  <si>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</si>
  <si>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</si>
  <si>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</si>
  <si>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</si>
  <si>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</si>
  <si>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</si>
  <si>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</si>
  <si>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</si>
  <si>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</si>
  <si>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</si>
  <si>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</si>
  <si>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</si>
  <si>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</si>
  <si>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</si>
  <si>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</si>
  <si>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</si>
  <si>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</si>
  <si>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</si>
  <si>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</si>
  <si>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</si>
  <si>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</si>
  <si>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</si>
  <si>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</si>
  <si>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</si>
  <si>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</si>
  <si>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</si>
  <si>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</si>
  <si>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</si>
  <si>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</si>
  <si>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</si>
  <si>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</si>
  <si>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</si>
  <si>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</si>
  <si>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</si>
  <si>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</si>
  <si>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</si>
  <si>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</si>
  <si>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</si>
  <si>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</si>
  <si>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</si>
  <si>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</si>
  <si>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</si>
  <si>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</si>
  <si>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</si>
  <si>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</si>
  <si>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</si>
  <si>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</si>
  <si>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</si>
  <si>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</si>
  <si>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</si>
  <si>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</si>
  <si>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</si>
  <si>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</si>
  <si>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</si>
  <si>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</si>
  <si>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</si>
  <si>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</si>
  <si>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</si>
  <si>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</si>
  <si>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</si>
  <si>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</si>
  <si>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</si>
  <si>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</si>
  <si>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</si>
  <si>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</si>
  <si>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</si>
  <si>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</si>
  <si>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</si>
  <si>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</si>
  <si>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</si>
  <si>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</si>
  <si>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</si>
  <si>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</si>
  <si>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</si>
  <si>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</si>
  <si>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</si>
  <si>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</si>
  <si>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</si>
  <si>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</si>
  <si>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</si>
  <si>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</si>
  <si>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</si>
  <si>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</si>
  <si>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</si>
  <si>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</si>
  <si>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</si>
  <si>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</si>
  <si>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</si>
  <si>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</si>
  <si>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</si>
  <si>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</si>
  <si>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</si>
  <si>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</si>
  <si>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</si>
  <si>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</si>
  <si>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</si>
  <si>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</si>
  <si>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</si>
  <si>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</si>
  <si>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</si>
  <si>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</si>
  <si>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</si>
  <si>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</si>
  <si>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</si>
  <si>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</si>
  <si>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</si>
  <si>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</si>
  <si>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</si>
  <si>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</si>
  <si>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</si>
  <si>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</si>
  <si>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</si>
  <si>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</si>
  <si>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</si>
  <si>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</si>
  <si>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</si>
  <si>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</si>
  <si>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</si>
  <si>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</si>
  <si>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</si>
  <si>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</si>
  <si>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</si>
  <si>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</si>
  <si>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</si>
  <si>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</si>
  <si>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</si>
  <si>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</si>
  <si>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</si>
  <si>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</si>
  <si>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</si>
  <si>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</si>
  <si>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</si>
  <si>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</si>
  <si>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</si>
  <si>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</si>
  <si>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</si>
  <si>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</si>
  <si>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</si>
  <si>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</si>
  <si>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</si>
  <si>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</si>
  <si>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</si>
  <si>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</si>
  <si>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</si>
  <si>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</si>
  <si>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</si>
  <si>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</si>
  <si>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</si>
  <si>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</si>
  <si>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</si>
  <si>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</si>
  <si>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</si>
  <si>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</si>
  <si>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</si>
  <si>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</si>
  <si>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</si>
  <si>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</si>
  <si>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</si>
  <si>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</si>
  <si>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</si>
  <si>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</si>
  <si>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</si>
  <si>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</si>
  <si>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</si>
  <si>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</si>
  <si>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</si>
  <si>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</si>
  <si>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</si>
  <si>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</si>
  <si>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</si>
  <si>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</si>
  <si>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</si>
  <si>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</si>
  <si>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</si>
  <si>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</si>
  <si>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</si>
  <si>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</si>
  <si>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</si>
  <si>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</si>
  <si>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</si>
  <si>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</si>
  <si>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</si>
  <si>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</si>
  <si>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</si>
  <si>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</si>
  <si>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</si>
  <si>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</si>
  <si>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</si>
  <si>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</si>
  <si>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</si>
  <si>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</si>
  <si>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</si>
  <si>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</si>
  <si>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</si>
  <si>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</si>
  <si>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</si>
  <si>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</si>
  <si>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</si>
  <si>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</si>
  <si>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</si>
  <si>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</si>
  <si>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</si>
  <si>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</si>
  <si>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</si>
  <si>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</si>
  <si>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</si>
  <si>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</si>
  <si>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</si>
  <si>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</si>
  <si>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</si>
  <si>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</si>
  <si>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</si>
  <si>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</si>
  <si>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</si>
  <si>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</si>
  <si>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</si>
  <si>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</si>
  <si>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</si>
  <si>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</si>
  <si>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</si>
  <si>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</si>
  <si>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</si>
  <si>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</si>
  <si>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</si>
  <si>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</si>
  <si>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</si>
  <si>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</si>
  <si>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</si>
  <si>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</si>
  <si>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</si>
  <si>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</si>
  <si>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</si>
  <si>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</si>
  <si>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</si>
  <si>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</si>
  <si>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</si>
  <si>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</si>
  <si>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</si>
  <si>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</si>
  <si>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</si>
  <si>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</si>
  <si>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</si>
  <si>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</si>
  <si>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</si>
  <si>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</si>
  <si>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</si>
  <si>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</si>
  <si>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</si>
  <si>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</si>
  <si>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</si>
  <si>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</si>
  <si>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</si>
  <si>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</si>
  <si>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</si>
  <si>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</si>
  <si>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</si>
  <si>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</si>
  <si>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</si>
  <si>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</si>
  <si>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</si>
  <si>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</si>
  <si>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</si>
  <si>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</si>
  <si>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</si>
  <si>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</si>
  <si>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</si>
  <si>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</si>
  <si>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</si>
  <si>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</si>
  <si>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</si>
  <si>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</si>
  <si>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</si>
  <si>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</si>
  <si>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</si>
  <si>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</si>
  <si>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</si>
  <si>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</si>
  <si>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</si>
  <si>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</si>
  <si>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</si>
  <si>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</si>
  <si>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</si>
  <si>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</si>
  <si>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</si>
  <si>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</si>
  <si>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</si>
  <si>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</si>
  <si>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</si>
  <si>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</si>
  <si>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</si>
  <si>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</si>
  <si>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</si>
  <si>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</si>
  <si>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</si>
  <si>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</si>
  <si>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</si>
  <si>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</si>
  <si>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</si>
  <si>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</si>
  <si>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</si>
  <si>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</si>
  <si>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</si>
  <si>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</si>
  <si>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</si>
  <si>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</si>
  <si>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</si>
  <si>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</si>
  <si>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</si>
  <si>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</si>
  <si>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</si>
  <si>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</si>
  <si>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</si>
  <si>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</si>
  <si>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</si>
  <si>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</si>
  <si>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</si>
  <si>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</si>
  <si>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</si>
  <si>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</si>
  <si>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</si>
  <si>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</si>
  <si>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</si>
  <si>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</si>
  <si>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</si>
  <si>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</si>
  <si>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</si>
  <si>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</si>
  <si>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</si>
  <si>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</si>
  <si>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</si>
  <si>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</si>
  <si>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</si>
  <si>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</si>
  <si>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</si>
  <si>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</si>
  <si>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</si>
  <si>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</si>
  <si>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</si>
  <si>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</si>
  <si>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</si>
  <si>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</si>
  <si>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</si>
  <si>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</si>
  <si>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</si>
  <si>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</si>
  <si>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</si>
  <si>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</si>
  <si>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</si>
  <si>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</si>
  <si>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</si>
  <si>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</si>
  <si>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</si>
  <si>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</si>
  <si>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</si>
  <si>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</si>
  <si>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</si>
  <si>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</si>
  <si>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</si>
  <si>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</si>
  <si>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</si>
  <si>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</si>
  <si>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</si>
  <si>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</si>
  <si>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</si>
  <si>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</si>
  <si>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</si>
  <si>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</si>
  <si>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</si>
  <si>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</si>
  <si>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</si>
  <si>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</si>
  <si>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</si>
  <si>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</si>
  <si>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</si>
  <si>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</si>
  <si>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</si>
  <si>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</si>
  <si>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</si>
  <si>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</si>
  <si>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</si>
  <si>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</si>
  <si>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</si>
  <si>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</si>
  <si>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</si>
  <si>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</si>
  <si>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</si>
  <si>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</si>
  <si>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</si>
  <si>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</si>
  <si>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</si>
  <si>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</si>
  <si>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</si>
  <si>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</si>
  <si>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</si>
  <si>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</si>
  <si>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</si>
  <si>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</si>
  <si>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</si>
  <si>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</si>
  <si>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</si>
  <si>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</si>
  <si>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</si>
  <si>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</si>
  <si>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</si>
  <si>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</si>
  <si>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</si>
  <si>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</si>
  <si>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</si>
  <si>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</si>
  <si>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</si>
  <si>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</si>
  <si>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</si>
  <si>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</si>
  <si>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</si>
  <si>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</si>
  <si>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</si>
  <si>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</si>
  <si>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</si>
  <si>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</si>
  <si>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</si>
  <si>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</si>
  <si>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</si>
  <si>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</si>
  <si>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</si>
  <si>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</si>
  <si>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</si>
  <si>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</si>
  <si>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</si>
  <si>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</si>
  <si>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</si>
  <si>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</si>
  <si>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</si>
  <si>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</si>
  <si>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</si>
  <si>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</si>
  <si>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</si>
  <si>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</si>
  <si>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</si>
  <si>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</si>
  <si>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</si>
  <si>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</si>
  <si>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</si>
  <si>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</si>
  <si>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</si>
  <si>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</si>
  <si>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</si>
  <si>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</si>
  <si>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</si>
  <si>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</si>
  <si>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</si>
  <si>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</si>
  <si>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</si>
  <si>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</si>
  <si>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</si>
  <si>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</si>
  <si>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</si>
  <si>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</si>
  <si>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</si>
  <si>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</si>
  <si>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</si>
  <si>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</si>
  <si>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</si>
  <si>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</si>
  <si>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</si>
  <si>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</si>
  <si>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</si>
  <si>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</si>
  <si>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</si>
  <si>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</si>
  <si>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</si>
  <si>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</si>
  <si>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</si>
  <si>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</si>
  <si>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</si>
  <si>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</si>
  <si>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</si>
  <si>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</si>
  <si>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</si>
  <si>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</si>
  <si>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</si>
  <si>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</si>
  <si>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</si>
  <si>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</si>
  <si>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</si>
  <si>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</si>
  <si>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</si>
  <si>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</si>
  <si>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</si>
  <si>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</si>
  <si>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</si>
  <si>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</si>
  <si>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</si>
  <si>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</si>
  <si>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</si>
  <si>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</si>
  <si>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</si>
  <si>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</si>
  <si>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</si>
  <si>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</si>
  <si>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</si>
  <si>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</si>
  <si>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</si>
  <si>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</si>
  <si>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</si>
  <si>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</si>
  <si>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</si>
  <si>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</si>
  <si>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</si>
  <si>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</si>
  <si>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</si>
  <si>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</si>
  <si>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</si>
  <si>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</si>
  <si>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</si>
  <si>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</si>
  <si>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</si>
  <si>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</si>
  <si>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</si>
  <si>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</si>
  <si>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</si>
  <si>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</si>
  <si>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</si>
  <si>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</si>
  <si>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</si>
  <si>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</si>
  <si>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</si>
  <si>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</si>
  <si>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</si>
  <si>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</si>
  <si>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</si>
  <si>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</si>
  <si>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</si>
  <si>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</si>
  <si>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</si>
  <si>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</si>
  <si>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</si>
  <si>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</si>
  <si>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</si>
  <si>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</si>
  <si>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</si>
  <si>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</si>
  <si>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</si>
  <si>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</si>
  <si>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</si>
  <si>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</si>
  <si>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</si>
  <si>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</si>
  <si>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</si>
  <si>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</si>
  <si>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</si>
  <si>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</si>
  <si>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</si>
  <si>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</si>
  <si>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</si>
  <si>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</si>
  <si>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</si>
  <si>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</si>
  <si>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</si>
  <si>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</si>
  <si>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</si>
  <si>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</si>
  <si>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</si>
  <si>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</si>
  <si>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</si>
  <si>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</si>
  <si>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</si>
  <si>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</si>
  <si>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</si>
  <si>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</si>
  <si>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</si>
  <si>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</si>
  <si>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</si>
  <si>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</si>
  <si>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</si>
  <si>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</si>
  <si>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</si>
  <si>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</si>
  <si>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</si>
  <si>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</si>
  <si>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</si>
  <si>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</si>
  <si>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</si>
  <si>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</si>
  <si>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</si>
  <si>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</si>
  <si>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</si>
  <si>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</si>
  <si>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</si>
  <si>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</si>
  <si>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</si>
  <si>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</si>
  <si>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</si>
  <si>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</si>
  <si>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</si>
  <si>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</si>
  <si>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</si>
  <si>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</si>
  <si>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</si>
  <si>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</si>
  <si>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</si>
  <si>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</si>
  <si>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</si>
  <si>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</si>
  <si>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</si>
  <si>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</si>
  <si>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</si>
  <si>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</si>
  <si>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</si>
  <si>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</si>
  <si>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</si>
  <si>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</si>
  <si>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</si>
  <si>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</si>
  <si>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</si>
  <si>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</si>
  <si>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</si>
  <si>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</si>
  <si>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</si>
  <si>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</si>
  <si>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</si>
  <si>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</si>
  <si>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</si>
  <si>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</si>
  <si>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</si>
  <si>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</si>
  <si>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</si>
  <si>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</si>
  <si>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</si>
  <si>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</si>
  <si>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</si>
  <si>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</si>
  <si>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</si>
  <si>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</si>
  <si>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</si>
  <si>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</si>
  <si>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</si>
  <si>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</si>
  <si>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</si>
  <si>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</si>
  <si>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</si>
  <si>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</si>
  <si>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</si>
  <si>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</si>
  <si>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</si>
  <si>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</si>
  <si>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</si>
  <si>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</si>
  <si>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</si>
  <si>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</si>
  <si>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</si>
  <si>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</si>
  <si>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</si>
  <si>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</si>
  <si>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</si>
  <si>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</si>
  <si>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</si>
  <si>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</si>
  <si>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</si>
  <si>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</si>
  <si>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</si>
  <si>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</si>
  <si>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</si>
  <si>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</si>
  <si>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</si>
  <si>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</si>
  <si>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</si>
  <si>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</si>
  <si>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</si>
  <si>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</si>
  <si>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</si>
  <si>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</si>
  <si>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</si>
  <si>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</si>
  <si>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</si>
  <si>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</si>
  <si>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</si>
  <si>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</si>
  <si>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</si>
  <si>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</si>
  <si>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</si>
  <si>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</si>
  <si>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</si>
  <si>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</si>
  <si>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</si>
  <si>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</si>
  <si>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</si>
  <si>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</si>
  <si>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</si>
  <si>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</si>
  <si>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</si>
  <si>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</si>
  <si>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</si>
  <si>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</si>
  <si>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</si>
  <si>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</si>
  <si>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</si>
  <si>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</si>
  <si>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</si>
  <si>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</si>
  <si>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</si>
  <si>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</si>
  <si>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</si>
  <si>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</si>
  <si>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</si>
  <si>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</si>
  <si>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</si>
  <si>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</si>
  <si>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</si>
  <si>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</si>
  <si>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</si>
  <si>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</si>
  <si>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</si>
  <si>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</si>
  <si>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</si>
  <si>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</si>
  <si>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</si>
  <si>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</si>
  <si>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</si>
  <si>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</si>
  <si>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</si>
  <si>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</si>
  <si>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</si>
  <si>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</si>
  <si>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</si>
  <si>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</si>
  <si>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</si>
  <si>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</si>
  <si>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</si>
  <si>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</si>
  <si>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</si>
  <si>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</si>
  <si>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</si>
  <si>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</si>
  <si>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</si>
  <si>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</si>
  <si>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</si>
  <si>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</si>
  <si>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</si>
  <si>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</si>
  <si>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</si>
  <si>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</si>
  <si>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</si>
  <si>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</si>
  <si>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</si>
  <si>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</si>
  <si>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</si>
  <si>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</si>
  <si>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</si>
  <si>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</si>
  <si>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</si>
  <si>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</si>
  <si>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</si>
  <si>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</si>
  <si>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</si>
  <si>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</si>
  <si>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</si>
  <si>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</si>
  <si>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</si>
  <si>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</si>
  <si>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</si>
  <si>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</si>
  <si>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</si>
  <si>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</si>
  <si>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</si>
  <si>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</si>
  <si>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</si>
  <si>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</si>
  <si>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</si>
  <si>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</si>
  <si>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</si>
  <si>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</si>
  <si>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</si>
  <si>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</si>
  <si>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</si>
  <si>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</si>
  <si>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</si>
  <si>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</si>
  <si>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</si>
  <si>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</si>
  <si>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</si>
  <si>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</si>
  <si>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</si>
  <si>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</si>
  <si>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</si>
  <si>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</si>
  <si>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</si>
  <si>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</si>
  <si>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</si>
  <si>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</si>
  <si>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</si>
  <si>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</si>
  <si>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</si>
  <si>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</si>
  <si>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</si>
  <si>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</si>
  <si>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</si>
  <si>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</si>
  <si>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</si>
  <si>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</si>
  <si>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</si>
  <si>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</si>
  <si>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</si>
  <si>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</si>
  <si>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</si>
  <si>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</si>
  <si>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</si>
  <si>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</si>
  <si>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</si>
  <si>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</si>
  <si>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</si>
  <si>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</si>
  <si>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</si>
  <si>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</si>
  <si>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</si>
  <si>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</si>
  <si>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</si>
  <si>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</si>
  <si>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</si>
  <si>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</si>
  <si>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</si>
  <si>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</si>
  <si>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</si>
  <si>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</si>
  <si>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</si>
  <si>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</si>
  <si>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</si>
  <si>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</si>
  <si>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</si>
  <si>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</si>
  <si>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</si>
  <si>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</si>
  <si>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</si>
  <si>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</si>
  <si>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</si>
  <si>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</si>
  <si>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</si>
  <si>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</si>
  <si>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</si>
  <si>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</si>
  <si>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</si>
  <si>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</si>
  <si>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</si>
  <si>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</si>
  <si>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</si>
  <si>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</si>
  <si>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</si>
  <si>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</si>
  <si>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</si>
  <si>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</si>
  <si>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</si>
  <si>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</si>
  <si>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</si>
  <si>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</si>
  <si>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</si>
  <si>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</si>
  <si>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</si>
  <si>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</si>
  <si>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</si>
  <si>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</si>
  <si>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</si>
  <si>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</si>
  <si>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</si>
  <si>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</si>
  <si>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</si>
  <si>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</si>
  <si>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</si>
  <si>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</si>
  <si>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</si>
  <si>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</si>
  <si>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</si>
  <si>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</si>
  <si>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</si>
  <si>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</si>
  <si>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</si>
  <si>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</si>
  <si>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</si>
  <si>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</si>
  <si>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</si>
  <si>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</si>
  <si>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</si>
  <si>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</si>
  <si>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</si>
  <si>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</si>
  <si>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</si>
  <si>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</si>
  <si>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</si>
  <si>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</si>
  <si>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</si>
  <si>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</si>
  <si>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</si>
  <si>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</si>
  <si>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</si>
  <si>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</si>
  <si>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</si>
  <si>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</si>
  <si>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</si>
  <si>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</si>
  <si>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</si>
  <si>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</si>
  <si>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</si>
  <si>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</si>
  <si>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</si>
  <si>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</si>
  <si>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</si>
  <si>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</si>
  <si>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</si>
  <si>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</si>
  <si>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</si>
  <si>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</si>
  <si>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</si>
  <si>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</si>
  <si>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</si>
  <si>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</si>
  <si>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</si>
  <si>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</si>
  <si>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</si>
  <si>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</si>
  <si>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</si>
  <si>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</si>
  <si>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</si>
  <si>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</si>
  <si>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</si>
  <si>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</si>
  <si>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</si>
  <si>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</si>
  <si>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</si>
  <si>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</si>
  <si>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</si>
  <si>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</si>
  <si>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</si>
  <si>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</si>
  <si>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</si>
  <si>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</si>
  <si>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</si>
  <si>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</si>
  <si>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</si>
  <si>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</si>
  <si>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</si>
  <si>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</si>
  <si>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</si>
  <si>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</si>
  <si>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</si>
  <si>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</si>
  <si>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</si>
  <si>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</si>
  <si>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</si>
  <si>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</si>
  <si>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</si>
  <si>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</si>
  <si>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</si>
  <si>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</si>
  <si>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</si>
  <si>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</si>
  <si>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</si>
  <si>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</si>
  <si>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</si>
  <si>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</si>
  <si>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</si>
  <si>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</si>
  <si>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</si>
  <si>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</si>
  <si>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</si>
  <si>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</si>
  <si>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</si>
  <si>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</si>
  <si>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</si>
  <si>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</si>
  <si>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</si>
  <si>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</si>
  <si>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</si>
  <si>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</si>
  <si>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</si>
  <si>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</si>
  <si>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</si>
  <si>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</si>
  <si>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</si>
  <si>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</si>
  <si>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</si>
  <si>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</si>
  <si>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</si>
  <si>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</si>
  <si>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</si>
  <si>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</si>
  <si>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</si>
  <si>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</si>
  <si>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</si>
  <si>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</si>
  <si>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</si>
  <si>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</si>
  <si>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</si>
  <si>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</si>
  <si>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</si>
  <si>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</si>
  <si>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</si>
  <si>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</si>
  <si>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</si>
  <si>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</si>
  <si>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</si>
  <si>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</si>
  <si>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</si>
  <si>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</si>
  <si>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</si>
  <si>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</si>
  <si>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</si>
  <si>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</si>
  <si>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</si>
  <si>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</si>
  <si>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</si>
  <si>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</si>
  <si>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</si>
  <si>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</si>
  <si>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</si>
  <si>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</si>
  <si>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</si>
  <si>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</si>
  <si>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</si>
  <si>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</si>
  <si>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</si>
  <si>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</si>
  <si>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</si>
  <si>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</si>
  <si>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</si>
  <si>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</si>
  <si>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</si>
  <si>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</si>
  <si>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</si>
  <si>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</si>
  <si>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</si>
  <si>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</si>
  <si>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</si>
  <si>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</si>
  <si>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</si>
  <si>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</si>
  <si>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</si>
  <si>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</si>
  <si>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</si>
  <si>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</si>
  <si>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</si>
  <si>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</si>
  <si>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</si>
  <si>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</si>
  <si>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</si>
  <si>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</si>
  <si>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</si>
  <si>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</si>
  <si>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</si>
  <si>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</si>
  <si>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</si>
  <si>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</si>
  <si>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</si>
  <si>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</si>
  <si>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</si>
  <si>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</si>
  <si>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</si>
  <si>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</si>
  <si>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</si>
  <si>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</si>
  <si>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</si>
  <si>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</si>
  <si>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</si>
  <si>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</si>
  <si>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</si>
  <si>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</si>
  <si>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</si>
  <si>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</si>
  <si>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</si>
  <si>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</si>
  <si>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</si>
  <si>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</si>
  <si>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</si>
  <si>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</si>
  <si>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</si>
  <si>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</si>
  <si>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</si>
  <si>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</si>
  <si>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</si>
  <si>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</si>
  <si>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</si>
  <si>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</si>
  <si>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</si>
  <si>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</si>
  <si>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</si>
  <si>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</si>
  <si>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</si>
  <si>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</si>
  <si>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</si>
  <si>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</si>
  <si>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</si>
  <si>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</si>
  <si>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</si>
  <si>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</si>
  <si>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</si>
  <si>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</si>
  <si>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</si>
  <si>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</si>
  <si>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</si>
  <si>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</si>
  <si>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</si>
  <si>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</si>
  <si>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</si>
  <si>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</si>
  <si>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</si>
  <si>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</si>
  <si>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</si>
  <si>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</si>
  <si>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</si>
  <si>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</si>
  <si>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</si>
  <si>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</si>
  <si>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</si>
  <si>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</si>
  <si>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</si>
  <si>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</si>
  <si>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</si>
  <si>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</si>
  <si>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</si>
  <si>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</si>
  <si>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</si>
  <si>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</si>
  <si>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</si>
  <si>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</si>
  <si>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</si>
  <si>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</si>
  <si>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</si>
  <si>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</si>
  <si>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</si>
  <si>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</si>
  <si>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</si>
  <si>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</si>
  <si>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</si>
  <si>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</si>
  <si>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</si>
  <si>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</si>
  <si>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</si>
  <si>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</si>
  <si>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</si>
  <si>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</si>
  <si>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</si>
  <si>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</si>
  <si>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</si>
  <si>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</si>
  <si>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</si>
  <si>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</si>
  <si>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</si>
  <si>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</si>
  <si>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</si>
  <si>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</si>
  <si>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</si>
  <si>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</si>
  <si>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</si>
  <si>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</si>
  <si>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</si>
  <si>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</si>
  <si>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</si>
  <si>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</si>
  <si>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</si>
  <si>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</si>
  <si>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</si>
  <si>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</si>
  <si>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</si>
  <si>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</si>
  <si>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</si>
  <si>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</si>
  <si>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</si>
  <si>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</si>
  <si>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</si>
  <si>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</si>
  <si>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</si>
  <si>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</si>
  <si>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</si>
  <si>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</si>
  <si>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</si>
  <si>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</si>
  <si>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</si>
  <si>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</si>
  <si>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</si>
  <si>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</si>
  <si>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</si>
  <si>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</si>
  <si>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</si>
  <si>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</si>
  <si>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</si>
  <si>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</si>
  <si>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</si>
  <si>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</si>
  <si>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</si>
  <si>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</si>
  <si>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</si>
  <si>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</si>
  <si>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</si>
  <si>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</si>
  <si>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</si>
  <si>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</si>
  <si>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</si>
  <si>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</si>
  <si>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</si>
  <si>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</si>
  <si>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</si>
  <si>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</si>
  <si>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</si>
  <si>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</si>
  <si>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</si>
  <si>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</si>
  <si>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</si>
  <si>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</si>
  <si>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</si>
  <si>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</si>
  <si>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</si>
  <si>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</si>
  <si>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</si>
  <si>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</si>
  <si>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</si>
  <si>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</si>
  <si>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</si>
  <si>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</si>
  <si>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</si>
  <si>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</si>
  <si>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</si>
  <si>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</si>
  <si>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</si>
  <si>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</si>
  <si>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</si>
  <si>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</si>
  <si>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</si>
  <si>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</si>
  <si>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</si>
  <si>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</si>
  <si>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</si>
  <si>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</si>
  <si>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</si>
  <si>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</si>
  <si>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</si>
  <si>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</si>
  <si>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</si>
  <si>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</si>
  <si>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</si>
  <si>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</si>
  <si>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</si>
  <si>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</si>
  <si>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</si>
  <si>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</si>
  <si>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</si>
  <si>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</si>
  <si>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</si>
  <si>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</si>
  <si>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</si>
  <si>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</si>
  <si>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</si>
  <si>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</si>
  <si>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</si>
  <si>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</si>
  <si>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</si>
  <si>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</si>
  <si>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</si>
  <si>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</si>
  <si>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</si>
  <si>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</si>
  <si>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</si>
  <si>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</si>
  <si>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</si>
  <si>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</si>
  <si>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</si>
  <si>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</si>
  <si>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</si>
  <si>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</si>
  <si>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</si>
  <si>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</si>
  <si>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</si>
  <si>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</si>
  <si>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</si>
  <si>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</si>
  <si>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</si>
  <si>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</si>
  <si>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</si>
  <si>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</si>
  <si>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</si>
  <si>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</si>
  <si>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</si>
  <si>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</si>
  <si>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</si>
  <si>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</si>
  <si>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</si>
  <si>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</si>
  <si>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</si>
  <si>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</si>
  <si>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</si>
  <si>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</si>
  <si>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</si>
  <si>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</si>
  <si>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</si>
  <si>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</si>
  <si>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</si>
  <si>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</si>
  <si>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</si>
  <si>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</si>
  <si>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</si>
  <si>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</si>
  <si>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</si>
  <si>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</si>
  <si>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</si>
  <si>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</si>
  <si>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</si>
  <si>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</si>
  <si>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</si>
  <si>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</si>
  <si>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</si>
  <si>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</si>
  <si>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</si>
  <si>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</si>
  <si>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</si>
  <si>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</si>
  <si>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</si>
  <si>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</si>
  <si>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</si>
  <si>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</si>
  <si>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</si>
  <si>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</si>
  <si>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</si>
  <si>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</si>
  <si>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</si>
  <si>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</si>
  <si>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</si>
  <si>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</si>
  <si>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</si>
  <si>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</si>
  <si>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</si>
  <si>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</si>
  <si>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</si>
  <si>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</si>
  <si>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</si>
  <si>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</si>
  <si>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</si>
  <si>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</si>
  <si>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</si>
  <si>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</si>
  <si>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</si>
  <si>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</si>
  <si>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</si>
  <si>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</si>
  <si>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</si>
  <si>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</si>
  <si>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</si>
  <si>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</si>
  <si>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</si>
  <si>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</si>
  <si>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</si>
  <si>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</si>
  <si>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</si>
  <si>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</si>
  <si>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</si>
  <si>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</si>
  <si>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</si>
  <si>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</si>
  <si>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</si>
  <si>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</si>
  <si>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</si>
  <si>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</si>
  <si>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</si>
  <si>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</si>
  <si>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</si>
  <si>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</si>
  <si>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</si>
  <si>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</si>
  <si>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</si>
  <si>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</si>
  <si>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</si>
  <si>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</si>
  <si>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</si>
  <si>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</si>
  <si>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</si>
  <si>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</si>
  <si>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</si>
  <si>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</si>
  <si>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</si>
  <si>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</si>
  <si>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</si>
  <si>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</si>
  <si>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</si>
  <si>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</si>
  <si>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</si>
  <si>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</si>
  <si>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</si>
  <si>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</si>
  <si>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</si>
  <si>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</si>
  <si>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</si>
  <si>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</si>
  <si>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</si>
  <si>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</si>
  <si>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</si>
  <si>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</si>
  <si>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</si>
  <si>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</si>
  <si>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</si>
  <si>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</si>
  <si>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</si>
  <si>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</si>
  <si>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</si>
  <si>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</si>
  <si>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</si>
  <si>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</si>
  <si>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</si>
  <si>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</si>
  <si>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</si>
  <si>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</si>
  <si>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</si>
  <si>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</si>
  <si>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</si>
  <si>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</si>
  <si>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</si>
  <si>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</si>
  <si>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</si>
  <si>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</si>
  <si>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</si>
  <si>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</si>
  <si>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</si>
  <si>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</si>
  <si>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</si>
  <si>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</si>
  <si>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</si>
  <si>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</si>
  <si>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</si>
  <si>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</si>
  <si>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</si>
  <si>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</si>
  <si>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</si>
  <si>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</si>
  <si>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</si>
  <si>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</si>
  <si>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</si>
  <si>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</si>
  <si>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</si>
  <si>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</si>
  <si>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</si>
  <si>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</si>
  <si>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</si>
  <si>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</si>
  <si>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</si>
  <si>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</si>
  <si>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</si>
  <si>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</si>
  <si>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</si>
  <si>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</si>
  <si>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</si>
  <si>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</si>
  <si>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</si>
  <si>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</si>
  <si>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</si>
  <si>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</si>
  <si>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</si>
  <si>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</si>
  <si>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</si>
  <si>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</si>
  <si>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</si>
  <si>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</si>
  <si>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</si>
  <si>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</si>
  <si>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</si>
  <si>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</si>
  <si>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</si>
  <si>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</si>
  <si>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</si>
  <si>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</si>
  <si>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</si>
  <si>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</si>
  <si>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</si>
  <si>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</si>
  <si>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</si>
  <si>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</si>
  <si>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</si>
  <si>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</si>
  <si>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</si>
  <si>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</si>
  <si>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</si>
  <si>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</si>
  <si>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</si>
  <si>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</si>
  <si>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</si>
  <si>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</si>
  <si>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</si>
  <si>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</si>
  <si>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</si>
  <si>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</si>
  <si>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</si>
  <si>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</si>
  <si>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</si>
  <si>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</si>
  <si>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</si>
  <si>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</si>
  <si>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</si>
  <si>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</si>
  <si>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</si>
  <si>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</si>
  <si>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</si>
  <si>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</si>
  <si>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</si>
  <si>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</si>
  <si>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</si>
  <si>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</si>
  <si>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</si>
  <si>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</si>
  <si>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</si>
  <si>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</si>
  <si>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</si>
  <si>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</si>
  <si>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</si>
  <si>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</si>
  <si>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</si>
  <si>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</si>
  <si>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</si>
  <si>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</si>
  <si>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</si>
  <si>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</si>
  <si>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</si>
  <si>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</si>
  <si>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</si>
  <si>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</si>
  <si>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</si>
  <si>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</si>
  <si>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</si>
  <si>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</si>
  <si>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</si>
  <si>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</si>
  <si>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</si>
  <si>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</si>
  <si>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</si>
  <si>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</si>
  <si>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</si>
  <si>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</si>
  <si>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</si>
  <si>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</si>
  <si>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</si>
  <si>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</si>
  <si>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</si>
  <si>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</si>
  <si>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</si>
  <si>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</si>
  <si>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</si>
  <si>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</si>
  <si>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</si>
  <si>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</si>
  <si>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</si>
  <si>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</si>
  <si>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</si>
  <si>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</si>
  <si>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</si>
  <si>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</si>
  <si>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</si>
  <si>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</si>
  <si>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</si>
  <si>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</si>
  <si>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</si>
  <si>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</si>
  <si>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</si>
  <si>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</si>
  <si>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</si>
  <si>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</si>
  <si>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</si>
  <si>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</si>
  <si>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</si>
  <si>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</si>
  <si>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</si>
  <si>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</si>
  <si>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</si>
  <si>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</si>
  <si>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</si>
  <si>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</si>
  <si>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</si>
  <si>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</si>
  <si>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</si>
  <si>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</si>
  <si>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</si>
  <si>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</si>
  <si>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</si>
  <si>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</si>
  <si>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</si>
  <si>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</si>
  <si>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</si>
  <si>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</si>
  <si>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</si>
  <si>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</si>
  <si>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</si>
  <si>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</si>
  <si>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</si>
  <si>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</si>
  <si>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</si>
  <si>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</si>
  <si>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</si>
  <si>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</si>
  <si>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</si>
  <si>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</si>
  <si>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</si>
  <si>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</si>
  <si>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</si>
  <si>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</si>
  <si>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</si>
  <si>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</si>
  <si>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</si>
  <si>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</si>
  <si>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</si>
  <si>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</si>
  <si>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</si>
  <si>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</si>
  <si>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</si>
  <si>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</si>
  <si>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</si>
  <si>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</si>
  <si>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</si>
  <si>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</si>
  <si>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</si>
  <si>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</si>
  <si>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</si>
  <si>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</si>
  <si>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</si>
  <si>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</si>
  <si>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</si>
  <si>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</si>
  <si>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</si>
  <si>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</si>
  <si>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</si>
  <si>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</si>
  <si>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</si>
  <si>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</si>
  <si>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</si>
  <si>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</si>
  <si>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</si>
  <si>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</si>
  <si>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</si>
  <si>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</si>
  <si>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</si>
  <si>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</si>
  <si>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</si>
  <si>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</si>
  <si>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</si>
  <si>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</si>
  <si>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</si>
  <si>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</si>
  <si>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</si>
  <si>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</si>
  <si>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</si>
  <si>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</si>
  <si>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</si>
  <si>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</si>
  <si>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</si>
  <si>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</si>
  <si>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</si>
  <si>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</si>
  <si>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</si>
  <si>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</si>
  <si>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</si>
  <si>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</si>
  <si>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</si>
  <si>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</si>
  <si>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</si>
  <si>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</si>
  <si>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</si>
  <si>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</si>
  <si>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</si>
  <si>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</si>
  <si>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</si>
  <si>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</si>
  <si>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</si>
  <si>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</si>
  <si>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</si>
  <si>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</si>
  <si>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</si>
  <si>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</si>
  <si>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</si>
  <si>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</si>
  <si>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</si>
  <si>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</si>
  <si>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</si>
  <si>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</si>
  <si>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</si>
  <si>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</si>
  <si>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</si>
  <si>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</si>
  <si>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</si>
  <si>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</si>
  <si>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</si>
  <si>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</si>
  <si>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</si>
  <si>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</si>
  <si>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</si>
  <si>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</si>
  <si>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</si>
  <si>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</si>
  <si>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</si>
  <si>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</si>
  <si>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</si>
  <si>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</si>
  <si>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</si>
  <si>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</si>
  <si>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</si>
  <si>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</si>
  <si>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</si>
  <si>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</si>
  <si>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</si>
  <si>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</si>
  <si>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</si>
  <si>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</si>
  <si>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</si>
  <si>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</si>
  <si>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</si>
  <si>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</si>
  <si>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</si>
  <si>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</si>
  <si>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</si>
  <si>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</si>
  <si>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</si>
  <si>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</si>
  <si>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</si>
  <si>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</si>
  <si>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</si>
  <si>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</si>
  <si>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</si>
  <si>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</si>
  <si>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</si>
  <si>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</si>
  <si>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</si>
  <si>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</si>
  <si>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</si>
  <si>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</si>
  <si>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</si>
  <si>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</si>
  <si>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</si>
  <si>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</si>
  <si>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</si>
  <si>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</si>
  <si>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</si>
  <si>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</si>
  <si>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</si>
  <si>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</si>
  <si>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</si>
  <si>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</si>
  <si>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</si>
  <si>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</si>
  <si>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</si>
  <si>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</si>
  <si>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</si>
  <si>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</si>
  <si>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</si>
  <si>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</si>
  <si>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</si>
  <si>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</si>
  <si>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</si>
  <si>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</si>
  <si>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</si>
  <si>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</si>
  <si>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</si>
  <si>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</si>
  <si>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</si>
  <si>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</si>
  <si>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</si>
  <si>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</si>
  <si>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</si>
  <si>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</si>
  <si>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</si>
  <si>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</si>
  <si>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</si>
  <si>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</si>
  <si>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</si>
  <si>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</si>
  <si>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</si>
  <si>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</si>
  <si>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</si>
  <si>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</si>
  <si>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</si>
  <si>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</si>
  <si>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</si>
  <si>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</si>
  <si>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</si>
  <si>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</si>
  <si>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</si>
  <si>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</si>
  <si>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</si>
  <si>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</si>
  <si>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</si>
  <si>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</si>
  <si>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</si>
  <si>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</si>
  <si>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</si>
  <si>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</si>
  <si>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</si>
  <si>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</si>
  <si>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</si>
  <si>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</si>
  <si>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</si>
  <si>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</si>
  <si>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</si>
  <si>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</si>
  <si>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</si>
  <si>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</si>
  <si>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</si>
  <si>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</si>
  <si>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</si>
  <si>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</si>
  <si>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</si>
  <si>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</si>
  <si>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</si>
  <si>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</si>
  <si>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</si>
  <si>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</si>
  <si>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</si>
  <si>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</si>
  <si>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</si>
  <si>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</si>
  <si>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</si>
  <si>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</si>
  <si>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</si>
  <si>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</si>
  <si>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</si>
  <si>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</si>
  <si>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</si>
  <si>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</si>
  <si>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</si>
  <si>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</si>
  <si>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</si>
  <si>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</si>
  <si>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</si>
  <si>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</si>
  <si>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</si>
  <si>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</si>
  <si>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</si>
  <si>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</si>
  <si>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</si>
  <si>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</si>
  <si>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</si>
  <si>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</si>
  <si>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</si>
  <si>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</si>
  <si>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</si>
  <si>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</si>
  <si>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</si>
  <si>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</si>
  <si>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</si>
  <si>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</si>
  <si>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</si>
  <si>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</si>
  <si>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</si>
  <si>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</si>
  <si>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</si>
  <si>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</si>
  <si>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</si>
  <si>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</si>
  <si>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</si>
  <si>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</si>
  <si>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</si>
  <si>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</si>
  <si>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</si>
  <si>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</si>
  <si>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</si>
  <si>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</si>
  <si>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</si>
  <si>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</si>
  <si>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</si>
  <si>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</si>
  <si>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</si>
  <si>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</si>
  <si>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</si>
  <si>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</si>
  <si>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</si>
  <si>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</si>
  <si>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</si>
  <si>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</si>
  <si>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</si>
  <si>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</si>
  <si>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</si>
  <si>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</si>
  <si>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</si>
  <si>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</si>
  <si>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</si>
  <si>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</si>
  <si>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</si>
  <si>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</si>
  <si>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</si>
  <si>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</si>
  <si>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</si>
  <si>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</si>
  <si>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</si>
  <si>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</si>
  <si>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</si>
  <si>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</si>
  <si>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</si>
  <si>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</si>
  <si>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</si>
  <si>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</si>
  <si>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</si>
  <si>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</si>
  <si>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</si>
  <si>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</si>
  <si>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</si>
  <si>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</si>
  <si>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</si>
  <si>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</si>
  <si>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</si>
  <si>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</si>
  <si>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</si>
  <si>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</si>
  <si>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</si>
  <si>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</si>
  <si>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</si>
  <si>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</si>
  <si>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</si>
  <si>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</si>
  <si>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</si>
  <si>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</si>
  <si>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</si>
  <si>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</si>
  <si>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</si>
  <si>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</si>
  <si>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</si>
  <si>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</si>
  <si>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</si>
  <si>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</si>
  <si>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</si>
  <si>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</si>
  <si>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</si>
  <si>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</si>
  <si>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</si>
  <si>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</si>
  <si>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</si>
  <si>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</si>
  <si>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</si>
  <si>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</si>
  <si>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</si>
  <si>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</si>
  <si>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</si>
  <si>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</si>
  <si>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</si>
  <si>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</si>
  <si>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</si>
  <si>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</si>
  <si>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</si>
  <si>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</si>
  <si>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</si>
  <si>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</si>
  <si>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</si>
  <si>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</si>
  <si>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</si>
  <si>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</si>
  <si>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</si>
  <si>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</si>
  <si>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</si>
  <si>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</si>
  <si>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</si>
  <si>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</si>
  <si>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</si>
  <si>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</si>
  <si>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</si>
  <si>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</si>
  <si>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</si>
  <si>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</si>
  <si>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</si>
  <si>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</si>
  <si>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</si>
  <si>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</si>
  <si>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</si>
  <si>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</si>
  <si>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</si>
  <si>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</si>
  <si>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</si>
  <si>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</si>
  <si>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</si>
  <si>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</si>
  <si>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</si>
  <si>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</si>
  <si>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</si>
  <si>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</si>
  <si>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</si>
  <si>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</si>
  <si>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</si>
  <si>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</si>
  <si>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</si>
  <si>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</si>
  <si>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</si>
  <si>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</si>
  <si>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</si>
  <si>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</si>
  <si>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</si>
  <si>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</si>
  <si>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</si>
  <si>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</si>
  <si>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</si>
  <si>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</si>
  <si>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</si>
  <si>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</si>
  <si>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</si>
  <si>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</si>
  <si>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</si>
  <si>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</si>
  <si>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</si>
  <si>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</si>
  <si>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</si>
  <si>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</si>
  <si>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</si>
  <si>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</si>
  <si>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</si>
  <si>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</si>
  <si>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</si>
  <si>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</si>
  <si>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</si>
  <si>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</si>
  <si>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</si>
  <si>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</si>
  <si>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</si>
  <si>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</si>
  <si>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</si>
  <si>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</si>
  <si>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</si>
  <si>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</si>
  <si>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</si>
  <si>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</si>
  <si>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</si>
  <si>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</si>
  <si>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</si>
  <si>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</si>
  <si>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</si>
  <si>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</si>
  <si>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</si>
  <si>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</si>
  <si>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</si>
  <si>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</si>
  <si>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</si>
  <si>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</si>
  <si>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</si>
  <si>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</si>
  <si>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</si>
  <si>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</si>
  <si>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</si>
  <si>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</si>
  <si>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</si>
  <si>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</si>
  <si>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</si>
  <si>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</si>
  <si>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</si>
  <si>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</si>
  <si>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</si>
  <si>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</si>
  <si>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</si>
  <si>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</si>
  <si>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</si>
  <si>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</si>
  <si>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</si>
  <si>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</si>
  <si>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</si>
  <si>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</si>
  <si>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</si>
  <si>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</si>
  <si>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</si>
  <si>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</si>
  <si>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</si>
  <si>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</si>
  <si>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</si>
  <si>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</si>
  <si>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</si>
  <si>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</si>
  <si>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</si>
  <si>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</si>
  <si>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</si>
  <si>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</si>
  <si>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</si>
  <si>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</si>
  <si>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</si>
  <si>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</si>
  <si>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</si>
  <si>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</si>
  <si>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</si>
  <si>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</si>
  <si>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</si>
  <si>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</si>
  <si>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</si>
  <si>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</si>
  <si>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</si>
  <si>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</si>
  <si>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</si>
  <si>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</si>
  <si>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</si>
  <si>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</si>
  <si>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</si>
  <si>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</si>
  <si>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</si>
  <si>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</si>
  <si>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</si>
  <si>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</si>
  <si>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</si>
  <si>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</si>
  <si>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</si>
  <si>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</si>
  <si>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</si>
  <si>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</si>
  <si>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</si>
  <si>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</si>
  <si>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</si>
  <si>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</si>
  <si>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</si>
  <si>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</si>
  <si>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</si>
  <si>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</si>
  <si>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</si>
  <si>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</si>
  <si>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</si>
  <si>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</si>
  <si>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</si>
  <si>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</si>
  <si>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</si>
  <si>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</si>
  <si>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</si>
  <si>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</si>
  <si>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</si>
  <si>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</si>
  <si>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</si>
  <si>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</si>
  <si>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</si>
  <si>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</si>
  <si>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</si>
  <si>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</si>
  <si>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</si>
  <si>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</si>
  <si>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</si>
  <si>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</si>
  <si>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</si>
  <si>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</si>
  <si>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</si>
  <si>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</si>
  <si>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</si>
  <si>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</si>
  <si>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</si>
  <si>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</si>
  <si>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</si>
  <si>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</si>
  <si>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</si>
  <si>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</si>
  <si>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</si>
  <si>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</si>
  <si>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</si>
  <si>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</si>
  <si>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</si>
  <si>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</si>
  <si>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</si>
  <si>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</si>
  <si>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</si>
  <si>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</si>
  <si>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</si>
  <si>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</si>
  <si>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</si>
  <si>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</si>
  <si>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</si>
  <si>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</si>
  <si>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</si>
  <si>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</si>
  <si>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</si>
  <si>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</si>
  <si>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</si>
  <si>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</si>
  <si>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</si>
  <si>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</si>
  <si>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</si>
  <si>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</si>
  <si>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</si>
  <si>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</si>
  <si>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</si>
  <si>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</si>
  <si>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</si>
  <si>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</si>
  <si>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</si>
  <si>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</si>
  <si>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</si>
  <si>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</si>
  <si>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</si>
  <si>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</si>
  <si>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</si>
  <si>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</si>
  <si>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</si>
  <si>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</si>
  <si>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</si>
  <si>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</si>
  <si>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</si>
  <si>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</si>
  <si>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</si>
  <si>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</si>
  <si>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</si>
  <si>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</si>
  <si>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</si>
  <si>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</si>
  <si>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</si>
  <si>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</si>
  <si>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</si>
  <si>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</si>
  <si>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</si>
  <si>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</si>
  <si>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</si>
  <si>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</si>
  <si>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</si>
  <si>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</si>
  <si>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</si>
  <si>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</si>
  <si>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</si>
  <si>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</si>
  <si>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</si>
  <si>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</si>
  <si>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</si>
  <si>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</si>
  <si>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</si>
  <si>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</si>
  <si>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</si>
  <si>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</si>
  <si>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</si>
  <si>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</si>
  <si>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</si>
  <si>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</si>
  <si>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</si>
  <si>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</si>
  <si>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</si>
  <si>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</si>
  <si>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</si>
  <si>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</si>
  <si>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</si>
  <si>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</si>
  <si>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</si>
  <si>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</si>
  <si>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</si>
  <si>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</si>
  <si>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</si>
  <si>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</si>
  <si>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</si>
  <si>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</si>
  <si>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</si>
  <si>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</si>
  <si>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</si>
  <si>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</si>
  <si>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</si>
  <si>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</si>
  <si>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</si>
  <si>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</si>
  <si>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</si>
  <si>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</si>
  <si>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</si>
  <si>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</si>
  <si>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</si>
  <si>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</si>
  <si>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</si>
  <si>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</si>
  <si>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</si>
  <si>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</si>
  <si>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</si>
  <si>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</si>
  <si>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</si>
  <si>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</si>
  <si>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</si>
  <si>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</si>
  <si>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</si>
  <si>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</si>
  <si>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</si>
  <si>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</si>
  <si>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</si>
  <si>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</si>
  <si>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</si>
  <si>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</si>
  <si>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</si>
  <si>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</si>
  <si>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</si>
  <si>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</si>
  <si>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</si>
  <si>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</si>
  <si>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</si>
  <si>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</si>
  <si>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</si>
  <si>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</si>
  <si>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</si>
  <si>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</si>
  <si>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</si>
  <si>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</si>
  <si>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</si>
  <si>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</si>
  <si>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</si>
  <si>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</si>
  <si>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</si>
  <si>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</si>
  <si>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</si>
  <si>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</si>
  <si>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</si>
  <si>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</si>
  <si>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</si>
  <si>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</si>
  <si>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</si>
  <si>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</si>
  <si>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</si>
  <si>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</si>
  <si>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</si>
  <si>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</si>
  <si>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</si>
  <si>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</si>
  <si>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</si>
  <si>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</si>
  <si>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</si>
  <si>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</si>
  <si>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</si>
  <si>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</si>
  <si>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</si>
  <si>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</si>
  <si>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</si>
  <si>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</si>
  <si>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</si>
  <si>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</si>
  <si>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</si>
  <si>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</si>
  <si>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</si>
  <si>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</si>
  <si>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</si>
  <si>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</si>
  <si>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</si>
  <si>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</si>
  <si>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</si>
  <si>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</si>
  <si>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</si>
  <si>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</si>
  <si>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</si>
  <si>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</si>
  <si>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</si>
  <si>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</si>
  <si>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</si>
  <si>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</si>
  <si>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</si>
  <si>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</si>
  <si>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</si>
  <si>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</si>
  <si>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</si>
  <si>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</si>
  <si>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</si>
  <si>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</si>
  <si>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</si>
  <si>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</si>
  <si>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</si>
  <si>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</si>
  <si>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</si>
  <si>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</si>
  <si>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</si>
  <si>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</si>
  <si>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</si>
  <si>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</si>
  <si>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</si>
  <si>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</si>
  <si>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</si>
  <si>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</si>
  <si>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</si>
  <si>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</si>
  <si>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</si>
  <si>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</si>
  <si>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</si>
  <si>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</si>
  <si>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</si>
  <si>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</si>
  <si>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</si>
  <si>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</si>
  <si>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</si>
  <si>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</si>
  <si>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</si>
  <si>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</si>
  <si>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</si>
  <si>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</si>
  <si>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</si>
  <si>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</si>
  <si>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</si>
  <si>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</si>
  <si>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</si>
  <si>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</si>
  <si>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</si>
  <si>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</si>
  <si>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</si>
  <si>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</si>
  <si>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</si>
  <si>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</si>
  <si>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</si>
  <si>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</si>
  <si>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</si>
  <si>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</si>
  <si>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</si>
  <si>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</si>
  <si>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</si>
  <si>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</si>
  <si>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</si>
  <si>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</si>
  <si>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</si>
  <si>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</si>
  <si>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</si>
  <si>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</si>
  <si>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</si>
  <si>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</si>
  <si>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</si>
  <si>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</si>
  <si>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</si>
  <si>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</si>
  <si>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</si>
  <si>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</si>
  <si>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</si>
  <si>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</si>
  <si>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</si>
  <si>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</si>
  <si>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</si>
  <si>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</si>
  <si>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</si>
  <si>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</si>
  <si>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</si>
  <si>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</si>
  <si>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</si>
  <si>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</si>
  <si>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</si>
  <si>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</si>
  <si>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</si>
  <si>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</si>
  <si>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</si>
  <si>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</si>
  <si>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</si>
  <si>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</si>
  <si>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</si>
  <si>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</si>
  <si>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</si>
  <si>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</si>
  <si>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</si>
  <si>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</si>
  <si>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</si>
  <si>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</si>
  <si>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</si>
  <si>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</si>
  <si>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</si>
  <si>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</si>
  <si>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</si>
  <si>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</si>
  <si>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</si>
  <si>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</si>
  <si>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</si>
  <si>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</si>
  <si>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</si>
  <si>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</si>
  <si>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</si>
  <si>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</si>
  <si>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</si>
  <si>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</si>
  <si>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</si>
  <si>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</si>
  <si>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</si>
  <si>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</si>
  <si>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</si>
  <si>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</si>
  <si>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</si>
  <si>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</si>
  <si>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</si>
  <si>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</si>
  <si>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</si>
  <si>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</si>
  <si>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</si>
  <si>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</si>
  <si>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</si>
  <si>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</si>
  <si>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</si>
  <si>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</si>
  <si>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</si>
  <si>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</si>
  <si>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</si>
  <si>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</si>
  <si>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</si>
  <si>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</si>
  <si>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</si>
  <si>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</si>
  <si>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</si>
  <si>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</si>
  <si>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</si>
  <si>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</si>
  <si>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</si>
  <si>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</si>
  <si>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</si>
  <si>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</si>
  <si>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</si>
  <si>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</si>
  <si>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</si>
  <si>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</si>
  <si>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</si>
  <si>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</si>
  <si>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</si>
  <si>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</si>
  <si>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</si>
  <si>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</si>
  <si>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</si>
  <si>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</si>
  <si>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</si>
  <si>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</si>
  <si>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</si>
  <si>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</si>
  <si>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</si>
  <si>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</si>
  <si>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</si>
  <si>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</si>
  <si>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</si>
  <si>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</si>
  <si>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</si>
  <si>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</si>
  <si>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</si>
  <si>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</si>
  <si>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</si>
  <si>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</si>
  <si>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</si>
  <si>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</si>
  <si>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</si>
  <si>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</si>
  <si>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</si>
  <si>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</si>
  <si>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</si>
  <si>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</si>
  <si>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</si>
  <si>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</si>
  <si>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</si>
  <si>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</si>
  <si>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</si>
  <si>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</si>
  <si>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</si>
  <si>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</si>
  <si>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</si>
  <si>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</si>
  <si>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</si>
  <si>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</si>
  <si>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</si>
  <si>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</si>
  <si>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</si>
  <si>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</si>
  <si>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</si>
  <si>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</si>
  <si>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</si>
  <si>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</si>
  <si>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</si>
  <si>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</si>
  <si>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</si>
  <si>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</si>
  <si>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</si>
  <si>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</si>
  <si>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</si>
  <si>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</si>
  <si>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</si>
  <si>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</si>
  <si>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</si>
  <si>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</si>
  <si>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</si>
  <si>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</si>
  <si>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</si>
  <si>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</si>
  <si>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</si>
  <si>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</si>
  <si>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</si>
  <si>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</si>
  <si>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</si>
  <si>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</si>
  <si>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</si>
  <si>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</si>
  <si>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</si>
  <si>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</si>
  <si>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</si>
  <si>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</si>
  <si>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</si>
  <si>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</si>
  <si>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</si>
  <si>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</si>
  <si>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</si>
  <si>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</si>
  <si>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</si>
  <si>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</si>
  <si>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</si>
  <si>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</si>
  <si>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</si>
  <si>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</si>
  <si>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</si>
  <si>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</si>
  <si>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</si>
  <si>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</si>
  <si>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</si>
  <si>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</si>
  <si>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</si>
  <si>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</si>
  <si>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</si>
  <si>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</si>
  <si>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</si>
  <si>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</si>
  <si>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</si>
  <si>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</si>
  <si>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</si>
  <si>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</si>
  <si>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</si>
  <si>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</si>
  <si>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</si>
  <si>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</si>
  <si>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</si>
  <si>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</si>
  <si>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</si>
  <si>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</si>
  <si>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</si>
  <si>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</si>
  <si>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</si>
  <si>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</si>
  <si>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</si>
  <si>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</si>
  <si>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</si>
  <si>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</si>
  <si>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</si>
  <si>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</si>
  <si>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</si>
  <si>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</si>
  <si>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</si>
  <si>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</si>
  <si>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</si>
  <si>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</si>
  <si>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</si>
  <si>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</si>
  <si>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</si>
  <si>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</si>
  <si>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</si>
  <si>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</si>
  <si>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</si>
  <si>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</si>
  <si>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</si>
  <si>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</si>
  <si>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</si>
  <si>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</si>
  <si>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</si>
  <si>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</si>
  <si>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</si>
  <si>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</si>
  <si>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</si>
  <si>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</si>
  <si>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</si>
  <si>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</si>
  <si>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</si>
  <si>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</si>
  <si>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</si>
  <si>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</si>
  <si>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</si>
  <si>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</si>
  <si>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</si>
  <si>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</si>
  <si>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</si>
  <si>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</si>
  <si>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</si>
  <si>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</si>
  <si>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</si>
  <si>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</si>
  <si>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</si>
  <si>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</si>
  <si>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</si>
  <si>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</si>
  <si>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</si>
  <si>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</si>
  <si>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</si>
  <si>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</si>
  <si>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</si>
  <si>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</si>
  <si>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</si>
  <si>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</si>
  <si>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</si>
  <si>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</si>
  <si>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</si>
  <si>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</si>
  <si>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</si>
  <si>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</si>
  <si>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</si>
  <si>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</si>
  <si>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</si>
  <si>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</si>
  <si>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</si>
  <si>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</si>
  <si>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</si>
  <si>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</si>
  <si>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</si>
  <si>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</si>
  <si>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</si>
  <si>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</si>
  <si>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</si>
  <si>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</si>
  <si>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</si>
  <si>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</si>
  <si>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</si>
  <si>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</si>
  <si>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</si>
  <si>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</si>
  <si>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</si>
  <si>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</si>
  <si>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</si>
  <si>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</si>
  <si>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</si>
  <si>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</si>
  <si>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</si>
  <si>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</si>
  <si>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</si>
  <si>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</si>
  <si>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</si>
  <si>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</si>
  <si>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</si>
  <si>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</si>
  <si>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</si>
  <si>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</si>
  <si>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</si>
  <si>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</si>
  <si>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</si>
  <si>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</si>
  <si>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</si>
  <si>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</si>
  <si>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</si>
  <si>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</si>
  <si>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</si>
  <si>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</si>
  <si>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</si>
  <si>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</si>
  <si>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</si>
  <si>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</si>
  <si>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</si>
  <si>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</si>
  <si>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</si>
  <si>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</si>
  <si>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</si>
  <si>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</si>
  <si>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</si>
  <si>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</si>
  <si>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</si>
  <si>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</si>
  <si>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</si>
  <si>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</si>
  <si>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</si>
  <si>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</si>
  <si>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</si>
  <si>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</si>
  <si>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</si>
  <si>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</si>
  <si>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</si>
  <si>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</si>
  <si>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</si>
  <si>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</si>
  <si>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</si>
  <si>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</si>
  <si>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</si>
  <si>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</si>
  <si>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</si>
  <si>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</si>
  <si>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</si>
  <si>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</si>
  <si>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</si>
  <si>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</si>
  <si>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</si>
  <si>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</si>
  <si>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</si>
  <si>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</si>
  <si>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</si>
  <si>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</si>
  <si>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</si>
  <si>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</si>
  <si>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</si>
  <si>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</si>
  <si>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</si>
  <si>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</si>
  <si>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</si>
  <si>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</si>
  <si>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</si>
  <si>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</si>
  <si>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</si>
  <si>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</si>
  <si>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</si>
  <si>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</si>
  <si>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</si>
  <si>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</si>
  <si>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</si>
  <si>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</si>
  <si>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</si>
  <si>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</si>
  <si>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</si>
  <si>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</si>
  <si>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</si>
  <si>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</si>
  <si>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</si>
  <si>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</si>
  <si>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</si>
  <si>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</si>
  <si>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</si>
  <si>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</si>
  <si>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</si>
  <si>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</si>
  <si>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</si>
  <si>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</si>
  <si>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</si>
  <si>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</si>
  <si>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</si>
  <si>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</si>
  <si>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</si>
  <si>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</si>
  <si>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</si>
  <si>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</si>
  <si>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</si>
  <si>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</si>
  <si>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</si>
  <si>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</si>
  <si>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</si>
  <si>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</si>
  <si>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</si>
  <si>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</si>
  <si>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</si>
  <si>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</si>
  <si>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</si>
  <si>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</si>
  <si>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</si>
  <si>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</si>
  <si>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</si>
  <si>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</si>
  <si>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</si>
  <si>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</si>
  <si>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</si>
  <si>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</si>
  <si>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</si>
  <si>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</si>
  <si>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</si>
  <si>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</si>
  <si>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</si>
  <si>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</si>
  <si>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</si>
  <si>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</si>
  <si>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</si>
  <si>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</si>
  <si>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</si>
  <si>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</si>
  <si>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</si>
  <si>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</si>
  <si>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</si>
  <si>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</si>
  <si>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</si>
  <si>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</si>
  <si>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</si>
  <si>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</si>
  <si>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</si>
  <si>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</si>
  <si>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</si>
  <si>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</si>
  <si>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</si>
  <si>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</si>
  <si>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</si>
  <si>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</si>
  <si>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</si>
  <si>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</si>
  <si>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</si>
  <si>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</si>
  <si>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</si>
  <si>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</si>
  <si>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</si>
  <si>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</si>
  <si>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</si>
  <si>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</si>
  <si>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</si>
  <si>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</si>
  <si>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</si>
  <si>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</si>
  <si>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</si>
  <si>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</si>
  <si>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</si>
  <si>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</si>
  <si>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</si>
  <si>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</si>
  <si>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</si>
  <si>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</si>
  <si>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</si>
  <si>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</si>
  <si>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</si>
  <si>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</si>
  <si>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</si>
  <si>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</si>
  <si>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</si>
  <si>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</si>
  <si>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</si>
  <si>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</si>
  <si>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</si>
  <si>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</si>
  <si>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</si>
  <si>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</si>
  <si>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</si>
  <si>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</si>
  <si>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</si>
  <si>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</si>
  <si>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</si>
  <si>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</si>
  <si>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</si>
  <si>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</si>
  <si>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</si>
  <si>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</si>
  <si>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</si>
  <si>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</si>
  <si>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</si>
  <si>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</si>
  <si>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</si>
  <si>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</si>
  <si>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</si>
  <si>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</si>
  <si>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</si>
  <si>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</si>
  <si>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</si>
  <si>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</si>
  <si>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</si>
  <si>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</si>
  <si>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</si>
  <si>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</si>
  <si>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</si>
  <si>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</si>
  <si>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</si>
  <si>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</si>
  <si>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</si>
  <si>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</si>
  <si>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</si>
  <si>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</si>
  <si>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</si>
  <si>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</si>
  <si>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</si>
  <si>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</si>
  <si>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</si>
  <si>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</si>
  <si>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</si>
  <si>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</si>
  <si>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</si>
  <si>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</si>
  <si>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</si>
  <si>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</si>
  <si>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</si>
  <si>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</si>
  <si>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</si>
  <si>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</si>
  <si>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</si>
  <si>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</si>
  <si>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</si>
  <si>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</si>
  <si>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</si>
  <si>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</si>
  <si>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</si>
  <si>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</si>
  <si>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</si>
  <si>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</si>
  <si>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</si>
  <si>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</si>
  <si>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</si>
  <si>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</si>
  <si>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</si>
  <si>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</si>
  <si>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</si>
  <si>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</si>
  <si>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</si>
  <si>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</si>
  <si>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</si>
  <si>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</si>
  <si>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</si>
  <si>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</si>
  <si>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</si>
  <si>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</si>
  <si>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</si>
  <si>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</si>
  <si>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</si>
  <si>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</si>
  <si>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</si>
  <si>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</si>
  <si>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</si>
  <si>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</si>
  <si>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</si>
  <si>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</si>
  <si>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</si>
  <si>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</si>
  <si>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</si>
  <si>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</si>
  <si>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</si>
  <si>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</si>
  <si>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</si>
  <si>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</si>
  <si>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</si>
  <si>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</si>
  <si>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</si>
  <si>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</si>
  <si>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</si>
  <si>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</si>
  <si>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</si>
  <si>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</si>
  <si>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</si>
  <si>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</si>
  <si>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</si>
  <si>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</si>
  <si>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</si>
  <si>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</si>
  <si>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</si>
  <si>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</si>
  <si>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</si>
  <si>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</si>
  <si>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</si>
  <si>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</si>
  <si>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</si>
  <si>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</si>
  <si>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</si>
  <si>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</si>
  <si>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</si>
  <si>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</si>
  <si>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</si>
  <si>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</si>
  <si>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</si>
  <si>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</si>
  <si>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</si>
  <si>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</si>
  <si>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</si>
  <si>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</si>
  <si>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</si>
  <si>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</si>
  <si>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</si>
  <si>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</si>
  <si>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</si>
  <si>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</si>
  <si>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</si>
  <si>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</si>
  <si>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</si>
  <si>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</si>
  <si>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</si>
  <si>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</si>
  <si>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</si>
  <si>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</si>
  <si>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</si>
  <si>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</si>
  <si>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</si>
  <si>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</si>
  <si>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</si>
  <si>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</si>
  <si>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</si>
  <si>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</si>
  <si>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</si>
  <si>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</si>
  <si>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</si>
  <si>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</si>
  <si>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</si>
  <si>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</si>
  <si>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</si>
  <si>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</si>
  <si>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</si>
  <si>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</si>
  <si>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</si>
  <si>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</si>
  <si>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</si>
  <si>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</si>
  <si>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</si>
  <si>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</si>
  <si>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</si>
  <si>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</si>
  <si>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</si>
  <si>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</si>
  <si>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</si>
  <si>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</si>
  <si>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</si>
  <si>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</si>
  <si>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</si>
  <si>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</si>
  <si>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</si>
  <si>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</si>
  <si>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</si>
  <si>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</si>
  <si>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</si>
  <si>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</si>
  <si>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</si>
  <si>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</si>
  <si>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</si>
  <si>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</si>
  <si>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</si>
  <si>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</si>
  <si>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</si>
  <si>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</si>
  <si>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</si>
  <si>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</si>
  <si>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</si>
  <si>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</si>
  <si>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</si>
  <si>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</si>
  <si>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</si>
  <si>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</si>
  <si>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</si>
  <si>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</si>
  <si>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</si>
  <si>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</si>
  <si>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</si>
  <si>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</si>
  <si>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</si>
  <si>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</si>
  <si>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</si>
  <si>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</si>
  <si>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</si>
  <si>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</si>
  <si>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</si>
  <si>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</si>
  <si>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</si>
  <si>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</si>
  <si>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</si>
  <si>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</si>
  <si>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</si>
  <si>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</si>
  <si>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</si>
  <si>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</si>
  <si>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</si>
  <si>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</si>
  <si>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</si>
  <si>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</si>
  <si>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</si>
  <si>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</si>
  <si>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</si>
  <si>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</si>
  <si>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</si>
  <si>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</si>
  <si>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</si>
  <si>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</si>
  <si>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</si>
  <si>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</si>
  <si>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</si>
  <si>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</si>
  <si>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</si>
  <si>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</si>
  <si>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</si>
  <si>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</si>
  <si>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</si>
  <si>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</si>
  <si>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</si>
  <si>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</si>
  <si>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</si>
  <si>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</si>
  <si>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</si>
  <si>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</si>
  <si>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</si>
  <si>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</si>
  <si>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</si>
  <si>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</si>
  <si>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</si>
  <si>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</si>
  <si>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</si>
  <si>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</si>
  <si>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</si>
  <si>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</si>
  <si>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</si>
  <si>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</si>
  <si>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</si>
  <si>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</si>
  <si>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</si>
  <si>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</si>
  <si>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</si>
  <si>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</si>
  <si>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</si>
  <si>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</si>
  <si>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</si>
  <si>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</si>
  <si>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</si>
  <si>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</si>
  <si>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</si>
  <si>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</si>
  <si>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</si>
  <si>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</si>
  <si>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</si>
  <si>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</si>
  <si>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</si>
  <si>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</si>
  <si>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</si>
  <si>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</si>
  <si>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</si>
  <si>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</si>
  <si>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</si>
  <si>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</si>
  <si>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</si>
  <si>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</si>
  <si>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</si>
  <si>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</si>
  <si>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</si>
  <si>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</si>
  <si>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</si>
  <si>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</si>
  <si>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</si>
  <si>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</si>
  <si>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</si>
  <si>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</si>
  <si>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</si>
  <si>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</si>
  <si>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</si>
  <si>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</si>
  <si>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</si>
  <si>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</si>
  <si>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</si>
  <si>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</si>
  <si>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</si>
  <si>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</si>
  <si>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</si>
  <si>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</si>
  <si>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</si>
  <si>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</si>
  <si>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</si>
  <si>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</si>
  <si>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</si>
  <si>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</si>
  <si>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</si>
  <si>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</si>
  <si>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</si>
  <si>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</si>
  <si>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</si>
  <si>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</si>
  <si>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</si>
  <si>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</si>
  <si>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</si>
  <si>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</si>
  <si>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</si>
  <si>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</si>
  <si>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</si>
  <si>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</si>
  <si>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</si>
  <si>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</si>
  <si>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</si>
  <si>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</si>
  <si>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</si>
  <si>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</si>
  <si>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</si>
  <si>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</si>
  <si>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</si>
  <si>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</si>
  <si>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</si>
  <si>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</si>
  <si>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</si>
  <si>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</si>
  <si>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</si>
  <si>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</si>
  <si>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</si>
  <si>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</si>
  <si>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</si>
  <si>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</si>
  <si>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</si>
  <si>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</si>
  <si>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</si>
  <si>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</si>
  <si>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</si>
  <si>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</si>
  <si>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</si>
  <si>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</si>
  <si>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</si>
  <si>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</si>
  <si>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</si>
  <si>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</si>
  <si>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</si>
  <si>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</si>
  <si>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</si>
  <si>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</si>
  <si>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</si>
  <si>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</si>
  <si>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</si>
  <si>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</si>
  <si>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</si>
  <si>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</si>
  <si>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</si>
  <si>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</si>
  <si>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</si>
  <si>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</si>
  <si>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</si>
  <si>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</si>
  <si>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</si>
  <si>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</si>
  <si>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</si>
  <si>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</si>
  <si>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</si>
  <si>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</si>
  <si>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</si>
  <si>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</si>
  <si>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</si>
  <si>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</si>
  <si>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</si>
  <si>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</si>
  <si>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</si>
  <si>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</si>
  <si>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</si>
  <si>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</si>
  <si>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</si>
  <si>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</si>
  <si>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</si>
  <si>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</si>
  <si>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</si>
  <si>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</si>
  <si>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</si>
  <si>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</si>
  <si>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</si>
  <si>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</si>
  <si>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</si>
  <si>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</si>
  <si>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</si>
  <si>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</si>
  <si>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</si>
  <si>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</si>
  <si>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</si>
  <si>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</si>
  <si>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</si>
  <si>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</si>
  <si>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</si>
  <si>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</si>
  <si>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</si>
  <si>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</si>
  <si>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</si>
  <si>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</si>
  <si>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</si>
  <si>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</si>
  <si>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</si>
  <si>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</si>
  <si>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</si>
  <si>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</si>
  <si>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</si>
  <si>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</si>
  <si>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</si>
  <si>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</si>
  <si>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</si>
  <si>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</si>
  <si>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</si>
  <si>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</si>
  <si>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</si>
  <si>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</si>
  <si>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</si>
  <si>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</si>
  <si>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</si>
  <si>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</si>
  <si>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</si>
  <si>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</si>
  <si>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</si>
  <si>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</si>
  <si>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</si>
  <si>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</si>
  <si>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</si>
  <si>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</si>
  <si>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</si>
  <si>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</si>
  <si>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</si>
  <si>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</si>
  <si>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</si>
  <si>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</si>
  <si>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</si>
  <si>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</si>
  <si>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</si>
  <si>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</si>
  <si>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</si>
  <si>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</si>
  <si>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</si>
  <si>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</si>
  <si>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</si>
  <si>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</si>
  <si>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</si>
  <si>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</si>
  <si>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</si>
  <si>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</si>
  <si>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</si>
  <si>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</si>
  <si>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</si>
  <si>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</si>
  <si>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</si>
  <si>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</si>
  <si>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</si>
  <si>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</si>
  <si>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</si>
  <si>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</si>
  <si>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</si>
  <si>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</si>
  <si>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</si>
  <si>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</si>
  <si>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</si>
  <si>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</si>
  <si>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</si>
  <si>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</si>
  <si>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</si>
  <si>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</si>
  <si>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</si>
  <si>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</si>
  <si>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</si>
  <si>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</si>
  <si>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</si>
  <si>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</si>
  <si>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</si>
  <si>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</si>
  <si>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</si>
  <si>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</si>
  <si>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</si>
  <si>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</si>
  <si>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</si>
  <si>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</si>
  <si>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</si>
  <si>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</si>
  <si>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</si>
  <si>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</si>
  <si>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</si>
  <si>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</si>
  <si>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</si>
  <si>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</si>
  <si>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</si>
  <si>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</si>
  <si>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</si>
  <si>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</si>
  <si>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</si>
  <si>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</si>
  <si>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</si>
  <si>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</si>
  <si>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</si>
  <si>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</si>
  <si>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</si>
  <si>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</si>
  <si>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</si>
  <si>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</si>
  <si>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</si>
  <si>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</si>
  <si>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</si>
  <si>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</si>
  <si>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</si>
  <si>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</si>
  <si>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</si>
  <si>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</si>
  <si>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</si>
  <si>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</si>
  <si>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</si>
  <si>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</si>
  <si>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</si>
  <si>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</si>
  <si>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</si>
  <si>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</si>
  <si>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</si>
  <si>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</si>
  <si>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</si>
  <si>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</si>
  <si>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</si>
  <si>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</si>
  <si>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</si>
  <si>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</si>
  <si>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</si>
  <si>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</si>
  <si>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</si>
  <si>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</si>
  <si>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</si>
  <si>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</si>
  <si>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</si>
  <si>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</si>
  <si>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</si>
  <si>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</si>
  <si>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</si>
  <si>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</si>
  <si>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</si>
  <si>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</si>
  <si>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</si>
  <si>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</si>
  <si>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</si>
  <si>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</si>
  <si>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</si>
  <si>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</si>
  <si>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</si>
  <si>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</si>
  <si>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</si>
  <si>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</si>
  <si>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</si>
  <si>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</si>
  <si>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</si>
  <si>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</si>
  <si>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</si>
  <si>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</si>
  <si>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</si>
  <si>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</si>
  <si>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</si>
  <si>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</si>
  <si>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</si>
  <si>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</si>
  <si>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</si>
  <si>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</si>
  <si>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</si>
  <si>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</si>
  <si>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</si>
  <si>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</si>
  <si>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</si>
  <si>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</si>
  <si>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</si>
  <si>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</si>
  <si>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</si>
  <si>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</si>
  <si>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</si>
  <si>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</si>
  <si>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</si>
  <si>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</si>
  <si>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</si>
  <si>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</si>
  <si>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</si>
  <si>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</si>
  <si>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</si>
  <si>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</si>
  <si>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</si>
  <si>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</si>
  <si>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</si>
  <si>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</si>
  <si>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</si>
  <si>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</si>
  <si>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</si>
  <si>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</si>
  <si>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</si>
  <si>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</si>
  <si>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</si>
  <si>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</si>
  <si>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</si>
  <si>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</si>
  <si>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</si>
  <si>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</si>
  <si>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</si>
  <si>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</si>
  <si>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</si>
  <si>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</si>
  <si>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</si>
  <si>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</si>
  <si>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</si>
  <si>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</si>
  <si>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</si>
  <si>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</si>
  <si>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</si>
  <si>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</si>
  <si>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</si>
  <si>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</si>
  <si>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</si>
  <si>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</si>
  <si>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</si>
  <si>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</si>
  <si>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</si>
  <si>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</si>
  <si>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</si>
  <si>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</si>
  <si>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</si>
  <si>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</si>
  <si>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</si>
  <si>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</si>
  <si>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</si>
  <si>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</si>
  <si>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</si>
  <si>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</si>
  <si>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</si>
  <si>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</si>
  <si>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</si>
  <si>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</si>
  <si>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</si>
  <si>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</si>
  <si>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</si>
  <si>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</si>
  <si>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</si>
  <si>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</si>
  <si>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</si>
  <si>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</si>
  <si>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</si>
  <si>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</si>
  <si>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</si>
  <si>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</si>
  <si>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</si>
  <si>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</si>
  <si>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</si>
  <si>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</si>
  <si>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</si>
  <si>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</si>
  <si>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</si>
  <si>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</si>
  <si>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</si>
  <si>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</si>
  <si>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</si>
  <si>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</si>
  <si>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</si>
  <si>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</si>
  <si>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</si>
  <si>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</si>
  <si>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</si>
  <si>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</si>
  <si>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</si>
  <si>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</si>
  <si>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</si>
  <si>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</si>
  <si>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</si>
  <si>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</si>
  <si>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</si>
  <si>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</si>
  <si>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</si>
  <si>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</si>
  <si>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</si>
  <si>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</si>
  <si>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</si>
  <si>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</si>
  <si>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</si>
  <si>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</si>
  <si>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</si>
  <si>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</si>
  <si>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</si>
  <si>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</si>
  <si>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</si>
  <si>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</si>
  <si>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</si>
  <si>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</si>
  <si>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</si>
  <si>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</si>
  <si>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</si>
  <si>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</si>
  <si>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</si>
  <si>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</si>
  <si>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</si>
  <si>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</si>
  <si>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</si>
  <si>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</si>
  <si>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</si>
  <si>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</si>
  <si>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</si>
  <si>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</si>
  <si>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</si>
  <si>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</si>
  <si>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</si>
  <si>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</si>
  <si>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</si>
  <si>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</si>
  <si>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</si>
  <si>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</si>
  <si>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</si>
  <si>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</si>
  <si>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</si>
  <si>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</si>
  <si>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</si>
  <si>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</si>
  <si>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</si>
  <si>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</si>
  <si>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</si>
  <si>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</si>
  <si>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</si>
  <si>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</si>
  <si>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</si>
  <si>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</si>
  <si>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</si>
  <si>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</si>
  <si>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</si>
  <si>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</si>
  <si>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</si>
  <si>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</si>
  <si>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</si>
  <si>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</si>
  <si>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</si>
  <si>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</si>
  <si>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</si>
  <si>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</si>
  <si>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</si>
  <si>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</si>
  <si>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</si>
  <si>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</si>
  <si>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</si>
  <si>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</si>
  <si>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</si>
  <si>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</si>
  <si>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</si>
  <si>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</si>
  <si>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</si>
  <si>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</si>
  <si>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</si>
  <si>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</si>
  <si>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</si>
  <si>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</si>
  <si>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</si>
  <si>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</si>
  <si>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</si>
  <si>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</si>
  <si>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</si>
  <si>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</si>
  <si>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</si>
  <si>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</si>
  <si>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</si>
  <si>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</si>
  <si>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</si>
  <si>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</si>
  <si>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</si>
  <si>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</si>
  <si>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</si>
  <si>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</si>
  <si>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</si>
  <si>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</si>
  <si>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</si>
  <si>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</si>
  <si>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</si>
  <si>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</si>
  <si>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</si>
  <si>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</si>
  <si>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</si>
  <si>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</si>
  <si>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</si>
  <si>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</si>
  <si>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</si>
  <si>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</si>
  <si>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</si>
  <si>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</si>
  <si>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</si>
  <si>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</si>
  <si>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</si>
  <si>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</si>
  <si>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</si>
  <si>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</si>
  <si>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</si>
  <si>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</si>
  <si>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</si>
  <si>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</si>
  <si>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</si>
  <si>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</si>
  <si>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</si>
  <si>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</si>
  <si>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</si>
  <si>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</si>
  <si>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</si>
  <si>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</si>
  <si>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</si>
  <si>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</si>
  <si>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</si>
  <si>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</si>
  <si>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</si>
  <si>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</si>
  <si>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</si>
  <si>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</si>
  <si>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</si>
  <si>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</si>
  <si>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</si>
  <si>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</si>
  <si>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</si>
  <si>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</si>
  <si>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</si>
  <si>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</si>
  <si>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</si>
  <si>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</si>
  <si>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</si>
  <si>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</si>
  <si>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</si>
  <si>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</si>
  <si>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</si>
  <si>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</si>
  <si>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</si>
  <si>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</si>
  <si>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</si>
  <si>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</si>
  <si>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</si>
  <si>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</si>
  <si>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</si>
  <si>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</si>
  <si>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</si>
  <si>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</si>
  <si>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</si>
  <si>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</si>
  <si>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</si>
  <si>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</si>
  <si>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</si>
  <si>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</si>
  <si>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</si>
  <si>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</si>
  <si>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</si>
  <si>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</si>
  <si>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</si>
  <si>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</si>
  <si>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</si>
  <si>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</si>
  <si>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</si>
  <si>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</si>
  <si>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</si>
  <si>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</si>
  <si>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</si>
  <si>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</si>
  <si>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</si>
  <si>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</si>
  <si>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</si>
  <si>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</si>
  <si>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</si>
  <si>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</si>
  <si>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</si>
  <si>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</si>
  <si>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</si>
  <si>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</si>
  <si>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</si>
  <si>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</si>
  <si>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</si>
  <si>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</si>
  <si>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</si>
  <si>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</si>
  <si>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</si>
  <si>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</si>
  <si>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</si>
  <si>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</si>
  <si>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</si>
  <si>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</si>
  <si>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</si>
  <si>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</si>
  <si>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</si>
  <si>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</si>
  <si>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</si>
  <si>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</si>
  <si>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</si>
  <si>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</si>
  <si>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</si>
  <si>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</si>
  <si>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</si>
  <si>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</si>
  <si>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</si>
  <si>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</si>
  <si>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</si>
  <si>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</si>
  <si>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</si>
  <si>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</si>
  <si>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</si>
  <si>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</si>
  <si>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</si>
  <si>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</si>
  <si>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</si>
  <si>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</si>
  <si>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</si>
  <si>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</si>
  <si>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</si>
  <si>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</si>
  <si>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</si>
  <si>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</si>
  <si>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</si>
  <si>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</si>
  <si>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</si>
  <si>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</si>
  <si>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</si>
  <si>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</si>
  <si>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</si>
  <si>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</si>
  <si>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</si>
  <si>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</si>
  <si>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</si>
  <si>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</si>
  <si>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</si>
  <si>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</si>
  <si>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</si>
  <si>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</si>
  <si>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</si>
  <si>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</si>
  <si>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</si>
  <si>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</si>
  <si>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</si>
  <si>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</si>
  <si>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</si>
  <si>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</si>
  <si>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</si>
  <si>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</si>
  <si>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</si>
  <si>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</si>
  <si>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</si>
  <si>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</si>
  <si>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</si>
  <si>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</si>
  <si>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</si>
  <si>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</si>
  <si>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</si>
  <si>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</si>
  <si>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</si>
  <si>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</si>
  <si>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</si>
  <si>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</si>
  <si>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</si>
  <si>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</si>
  <si>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</si>
  <si>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</si>
  <si>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</si>
  <si>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</si>
  <si>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</si>
  <si>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</si>
  <si>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</si>
  <si>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</si>
  <si>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</si>
  <si>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</si>
  <si>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</si>
  <si>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</si>
  <si>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</si>
  <si>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</si>
  <si>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</si>
  <si>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</si>
  <si>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</si>
  <si>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</si>
  <si>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</si>
  <si>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</si>
  <si>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</si>
  <si>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</si>
  <si>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</si>
  <si>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</si>
  <si>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</si>
  <si>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</si>
  <si>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</si>
  <si>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</si>
  <si>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</si>
  <si>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</si>
  <si>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</si>
  <si>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</si>
  <si>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</si>
  <si>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</si>
  <si>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</si>
  <si>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</si>
  <si>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</si>
  <si>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</si>
  <si>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</si>
  <si>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</si>
  <si>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</si>
  <si>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</si>
  <si>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</si>
  <si>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</si>
  <si>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</si>
  <si>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</si>
  <si>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</si>
  <si>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</si>
  <si>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</si>
  <si>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</si>
  <si>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</si>
  <si>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</si>
  <si>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</si>
  <si>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</si>
  <si>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</si>
  <si>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</si>
  <si>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</si>
  <si>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</si>
  <si>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</si>
  <si>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</si>
  <si>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</si>
  <si>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</si>
  <si>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</si>
  <si>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</si>
  <si>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</si>
  <si>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</si>
  <si>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</si>
  <si>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</si>
  <si>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</si>
  <si>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</si>
  <si>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</si>
  <si>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</si>
  <si>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</si>
  <si>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</si>
  <si>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</si>
  <si>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</si>
  <si>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</si>
  <si>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</si>
  <si>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</si>
  <si>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</si>
  <si>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</si>
  <si>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</si>
  <si>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</si>
  <si>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</si>
  <si>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</si>
  <si>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</si>
  <si>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</si>
  <si>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</si>
  <si>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</si>
  <si>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</si>
  <si>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</si>
  <si>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</si>
  <si>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</si>
  <si>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</si>
  <si>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</si>
  <si>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</si>
  <si>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</si>
  <si>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</si>
  <si>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</si>
  <si>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</si>
  <si>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</si>
  <si>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</si>
  <si>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</si>
  <si>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</si>
  <si>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</si>
  <si>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</si>
  <si>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</si>
  <si>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</si>
  <si>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</si>
  <si>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</si>
  <si>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</si>
  <si>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</si>
  <si>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</si>
  <si>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</si>
  <si>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</si>
  <si>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</si>
  <si>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</si>
  <si>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</si>
  <si>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</si>
  <si>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</si>
  <si>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</si>
  <si>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</si>
  <si>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</si>
  <si>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</si>
  <si>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</si>
  <si>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</si>
  <si>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</si>
  <si>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</si>
  <si>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</si>
  <si>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</si>
  <si>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</si>
  <si>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</si>
  <si>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</si>
  <si>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</si>
  <si>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</si>
  <si>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</si>
  <si>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</si>
  <si>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</si>
  <si>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</si>
  <si>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</si>
  <si>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</si>
  <si>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</si>
  <si>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</si>
  <si>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</si>
  <si>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</si>
  <si>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</si>
  <si>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</si>
  <si>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</si>
  <si>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</si>
  <si>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</si>
  <si>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</si>
  <si>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</si>
  <si>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</si>
  <si>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</si>
  <si>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</si>
  <si>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</si>
  <si>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</si>
  <si>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</si>
  <si>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</si>
  <si>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</si>
  <si>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</si>
  <si>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</si>
  <si>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</si>
  <si>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</si>
  <si>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</si>
  <si>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</si>
  <si>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</si>
  <si>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</si>
  <si>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</si>
  <si>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</si>
  <si>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</si>
  <si>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</si>
  <si>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</si>
  <si>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</si>
  <si>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</si>
  <si>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</si>
  <si>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</si>
  <si>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</si>
  <si>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</si>
  <si>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</si>
  <si>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</si>
  <si>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</si>
  <si>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</si>
  <si>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</si>
  <si>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</si>
  <si>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</si>
  <si>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</si>
  <si>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</si>
  <si>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</si>
  <si>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</si>
  <si>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</si>
  <si>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</si>
  <si>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</si>
  <si>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</si>
  <si>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</si>
  <si>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</si>
  <si>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</si>
  <si>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</si>
  <si>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</si>
  <si>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</si>
  <si>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</si>
  <si>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</si>
  <si>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</si>
  <si>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</si>
  <si>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</si>
  <si>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</si>
  <si>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</si>
  <si>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</si>
  <si>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</si>
  <si>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</si>
  <si>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</si>
  <si>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</si>
  <si>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</si>
  <si>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</si>
  <si>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</si>
  <si>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</si>
  <si>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</si>
  <si>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</si>
  <si>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</si>
  <si>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</si>
  <si>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</si>
  <si>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</si>
  <si>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</si>
  <si>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</si>
  <si>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</si>
  <si>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</si>
  <si>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</si>
  <si>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</si>
  <si>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</si>
  <si>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</si>
  <si>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</si>
  <si>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</si>
  <si>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</si>
  <si>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</si>
  <si>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</si>
  <si>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</si>
  <si>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</si>
  <si>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</si>
  <si>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</si>
  <si>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</si>
  <si>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</si>
  <si>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</si>
  <si>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</si>
  <si>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</si>
  <si>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</si>
  <si>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</si>
  <si>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</si>
  <si>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</si>
  <si>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</si>
  <si>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</si>
  <si>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</si>
  <si>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</si>
  <si>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</si>
  <si>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</si>
  <si>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</si>
  <si>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</si>
  <si>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</si>
  <si>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</si>
  <si>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</si>
  <si>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</si>
  <si>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</si>
  <si>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</si>
  <si>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</si>
  <si>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</si>
  <si>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</si>
  <si>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</si>
  <si>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</si>
  <si>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</si>
  <si>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</si>
  <si>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</si>
  <si>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</si>
  <si>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</si>
  <si>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</si>
  <si>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</si>
  <si>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</si>
  <si>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</si>
  <si>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</si>
  <si>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</si>
  <si>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</si>
  <si>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</si>
  <si>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</si>
  <si>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</si>
  <si>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</si>
  <si>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</si>
  <si>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</si>
  <si>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</si>
  <si>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</si>
  <si>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</si>
  <si>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</si>
  <si>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</si>
  <si>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</si>
  <si>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</si>
  <si>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</si>
  <si>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</si>
  <si>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</si>
  <si>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</si>
  <si>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</si>
  <si>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</si>
  <si>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</si>
  <si>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</si>
  <si>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</si>
  <si>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</si>
  <si>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</si>
  <si>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</si>
  <si>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</si>
  <si>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</si>
  <si>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</si>
  <si>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</si>
  <si>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</si>
  <si>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</si>
  <si>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</si>
  <si>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</si>
  <si>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</si>
  <si>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</si>
  <si>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</si>
  <si>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</si>
  <si>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</si>
  <si>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</si>
  <si>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</si>
  <si>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</si>
  <si>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</si>
  <si>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</si>
  <si>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</si>
  <si>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</si>
  <si>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</si>
  <si>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</si>
  <si>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</si>
  <si>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</si>
  <si>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</si>
  <si>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</si>
  <si>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</si>
  <si>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</si>
  <si>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</si>
  <si>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</si>
  <si>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</si>
  <si>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</si>
  <si>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</si>
  <si>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</si>
  <si>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</si>
  <si>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</si>
  <si>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</si>
  <si>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</si>
  <si>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</si>
  <si>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</si>
  <si>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</si>
  <si>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</si>
  <si>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</si>
  <si>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</si>
  <si>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</si>
  <si>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</si>
  <si>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</si>
  <si>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</si>
  <si>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</si>
  <si>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</si>
  <si>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</si>
  <si>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</si>
  <si>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</si>
  <si>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</si>
  <si>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</si>
  <si>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</si>
  <si>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</si>
  <si>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</si>
  <si>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</si>
  <si>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</si>
  <si>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</si>
  <si>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</si>
  <si>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</si>
  <si>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</si>
  <si>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</si>
  <si>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</si>
  <si>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</si>
  <si>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</si>
  <si>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</si>
  <si>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</si>
  <si>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</si>
  <si>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</si>
  <si>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</si>
  <si>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</si>
  <si>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</si>
  <si>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</si>
  <si>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</si>
  <si>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</si>
  <si>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</si>
  <si>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</si>
  <si>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</si>
  <si>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</si>
  <si>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</si>
  <si>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</si>
  <si>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</si>
  <si>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</si>
  <si>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</si>
  <si>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</si>
  <si>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</si>
  <si>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</si>
  <si>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</si>
  <si>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</si>
  <si>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</si>
  <si>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</si>
  <si>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</si>
  <si>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</si>
  <si>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</si>
  <si>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</si>
  <si>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</si>
  <si>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</si>
  <si>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</si>
  <si>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</si>
  <si>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</si>
  <si>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</si>
  <si>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</si>
  <si>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</si>
  <si>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</si>
  <si>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</si>
  <si>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</si>
  <si>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</si>
  <si>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</si>
  <si>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</si>
  <si>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</si>
  <si>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</si>
  <si>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</si>
  <si>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</si>
  <si>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</si>
  <si>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</si>
  <si>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</si>
  <si>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</si>
  <si>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</si>
  <si>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</si>
  <si>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</si>
  <si>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</si>
  <si>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</si>
  <si>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</si>
  <si>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</si>
  <si>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</si>
  <si>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</si>
  <si>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</si>
  <si>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</si>
  <si>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</si>
  <si>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</si>
  <si>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</si>
  <si>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</si>
  <si>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</si>
  <si>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</si>
  <si>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</si>
  <si>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</si>
  <si>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</si>
  <si>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</si>
  <si>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</si>
  <si>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</si>
  <si>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</si>
  <si>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</si>
  <si>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</si>
  <si>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</si>
  <si>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</si>
  <si>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</si>
  <si>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</si>
  <si>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</si>
  <si>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</si>
  <si>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</si>
  <si>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</si>
  <si>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</si>
  <si>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</si>
  <si>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</si>
  <si>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</si>
  <si>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</si>
  <si>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</si>
  <si>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</si>
  <si>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</si>
  <si>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</si>
  <si>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</si>
  <si>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</si>
  <si>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</si>
  <si>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</si>
  <si>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</si>
  <si>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</si>
  <si>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</si>
  <si>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</si>
  <si>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</si>
  <si>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</si>
  <si>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</si>
  <si>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</si>
  <si>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</si>
  <si>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</si>
  <si>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</si>
  <si>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</si>
  <si>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</si>
  <si>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</si>
  <si>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</si>
  <si>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</si>
  <si>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</si>
  <si>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</si>
  <si>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</si>
  <si>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</si>
  <si>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</si>
  <si>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</si>
  <si>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</si>
  <si>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</si>
  <si>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</si>
  <si>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</si>
  <si>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</si>
  <si>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</si>
  <si>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</si>
  <si>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</si>
  <si>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</si>
  <si>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</si>
  <si>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</si>
  <si>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</si>
  <si>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</si>
  <si>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</si>
  <si>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</si>
  <si>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</si>
  <si>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</si>
  <si>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</si>
  <si>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</si>
  <si>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</si>
  <si>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</si>
  <si>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</si>
  <si>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</si>
  <si>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</si>
  <si>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</si>
  <si>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</si>
  <si>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</si>
  <si>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</si>
  <si>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</si>
  <si>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</si>
  <si>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</si>
  <si>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</si>
  <si>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</si>
  <si>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</si>
  <si>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</si>
  <si>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</si>
  <si>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</si>
  <si>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</si>
  <si>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</si>
  <si>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</si>
  <si>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</si>
  <si>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</si>
  <si>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</si>
  <si>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</si>
  <si>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</si>
  <si>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</si>
  <si>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</si>
  <si>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</si>
  <si>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</si>
  <si>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</si>
  <si>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</si>
  <si>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</si>
  <si>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</si>
  <si>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</si>
  <si>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</si>
  <si>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</si>
  <si>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</si>
  <si>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</si>
  <si>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</si>
  <si>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</si>
  <si>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</si>
  <si>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</si>
  <si>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</si>
  <si>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</si>
  <si>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</si>
  <si>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</si>
  <si>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</si>
  <si>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</si>
  <si>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</si>
  <si>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</si>
  <si>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</si>
  <si>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</si>
  <si>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</si>
  <si>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</si>
  <si>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</si>
  <si>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</si>
  <si>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</si>
  <si>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</si>
  <si>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</si>
  <si>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</si>
  <si>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</si>
  <si>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</si>
  <si>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</si>
  <si>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</si>
  <si>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</si>
  <si>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</si>
  <si>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</si>
  <si>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</si>
  <si>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</si>
  <si>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</si>
  <si>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</si>
  <si>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</si>
  <si>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</si>
  <si>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</si>
  <si>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</si>
  <si>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</si>
  <si>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</si>
  <si>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</si>
  <si>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</si>
  <si>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</si>
  <si>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</si>
  <si>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</si>
  <si>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</si>
  <si>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</si>
  <si>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</si>
  <si>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</si>
  <si>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</si>
  <si>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</si>
  <si>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</si>
  <si>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</si>
  <si>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</si>
  <si>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</si>
  <si>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</si>
  <si>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</si>
  <si>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</si>
  <si>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</si>
  <si>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</si>
  <si>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</si>
  <si>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</si>
  <si>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</si>
  <si>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</si>
  <si>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</si>
  <si>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</si>
  <si>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</si>
  <si>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</si>
  <si>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</si>
  <si>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</si>
  <si>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</si>
  <si>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</si>
  <si>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</si>
  <si>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</si>
  <si>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</si>
  <si>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</si>
  <si>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</si>
  <si>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</si>
  <si>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</si>
  <si>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</si>
  <si>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</si>
  <si>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</si>
  <si>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</si>
  <si>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</si>
  <si>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</si>
  <si>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</si>
  <si>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</si>
  <si>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</si>
  <si>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</si>
  <si>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</si>
  <si>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</si>
  <si>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</si>
  <si>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</si>
  <si>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</si>
  <si>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</si>
  <si>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</si>
  <si>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</si>
  <si>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</si>
  <si>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</si>
  <si>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</si>
  <si>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</si>
  <si>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</si>
  <si>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</si>
  <si>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</si>
  <si>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</si>
  <si>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</si>
  <si>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</si>
  <si>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</si>
  <si>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</si>
  <si>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</si>
  <si>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</si>
  <si>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</si>
  <si>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</si>
  <si>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</si>
  <si>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</si>
  <si>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</si>
  <si>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</si>
  <si>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</si>
  <si>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</si>
  <si>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</si>
  <si>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</si>
  <si>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</si>
  <si>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</si>
  <si>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</si>
  <si>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</si>
  <si>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</si>
  <si>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</si>
  <si>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</si>
  <si>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</si>
  <si>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</si>
  <si>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</si>
  <si>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</si>
  <si>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</si>
  <si>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</si>
  <si>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</si>
  <si>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</si>
  <si>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</si>
  <si>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</si>
  <si>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</si>
  <si>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</si>
  <si>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</si>
  <si>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</si>
  <si>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</si>
  <si>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</si>
  <si>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</si>
  <si>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</si>
  <si>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</si>
  <si>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</si>
  <si>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</si>
  <si>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</si>
  <si>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</si>
  <si>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</si>
  <si>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</si>
  <si>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</si>
  <si>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</si>
  <si>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</si>
  <si>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</si>
  <si>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</si>
  <si>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</si>
  <si>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</si>
  <si>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</si>
  <si>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</si>
  <si>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</si>
  <si>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</si>
  <si>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</si>
  <si>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</si>
  <si>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</si>
  <si>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</si>
  <si>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</si>
  <si>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</si>
  <si>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</si>
  <si>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</si>
  <si>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</si>
  <si>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</si>
  <si>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</si>
  <si>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</si>
  <si>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</si>
  <si>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</si>
  <si>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</si>
  <si>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</si>
  <si>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</si>
  <si>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</si>
  <si>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</si>
  <si>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</si>
  <si>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</si>
  <si>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</si>
  <si>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</si>
  <si>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</si>
  <si>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</si>
  <si>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</si>
  <si>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</si>
  <si>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</si>
  <si>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</si>
  <si>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</si>
  <si>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</si>
  <si>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</si>
  <si>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</si>
  <si>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</si>
  <si>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</si>
  <si>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</si>
  <si>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</si>
  <si>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</si>
  <si>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</si>
  <si>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</si>
  <si>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</si>
  <si>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</si>
  <si>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</si>
  <si>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</si>
  <si>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</si>
  <si>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</si>
  <si>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</si>
  <si>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</si>
  <si>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</si>
  <si>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</si>
  <si>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</si>
  <si>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</si>
  <si>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</si>
  <si>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</si>
  <si>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</si>
  <si>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</si>
  <si>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</si>
  <si>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</si>
  <si>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</si>
  <si>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</si>
  <si>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</si>
  <si>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</si>
  <si>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</si>
  <si>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</si>
  <si>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</si>
  <si>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</si>
  <si>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</si>
  <si>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</si>
  <si>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</si>
  <si>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</si>
  <si>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</si>
  <si>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</si>
  <si>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</si>
  <si>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</si>
  <si>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</si>
  <si>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</si>
  <si>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</si>
  <si>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</si>
  <si>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</si>
  <si>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</si>
  <si>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</si>
  <si>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</si>
  <si>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</si>
  <si>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</si>
  <si>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</si>
  <si>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</si>
  <si>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</si>
  <si>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</si>
  <si>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</si>
  <si>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</si>
  <si>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</si>
  <si>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</si>
  <si>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</si>
  <si>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</si>
  <si>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</si>
  <si>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</si>
  <si>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</si>
  <si>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</si>
  <si>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</si>
  <si>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</si>
  <si>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</si>
  <si>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</si>
  <si>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</si>
  <si>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</si>
  <si>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</si>
  <si>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</si>
  <si>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</si>
  <si>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</si>
  <si>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</si>
  <si>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</si>
  <si>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</si>
  <si>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</si>
  <si>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</si>
  <si>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</si>
  <si>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</si>
  <si>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</si>
  <si>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</si>
  <si>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</si>
  <si>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</si>
  <si>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</si>
  <si>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</si>
  <si>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</si>
  <si>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</si>
  <si>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</si>
  <si>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</si>
  <si>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</si>
  <si>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</si>
  <si>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</si>
  <si>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</si>
  <si>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</si>
  <si>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</si>
  <si>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</si>
  <si>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</si>
  <si>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</si>
  <si>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</si>
  <si>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</si>
  <si>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</si>
  <si>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</si>
  <si>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</si>
  <si>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</si>
  <si>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</si>
  <si>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</si>
  <si>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</si>
  <si>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</si>
  <si>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</si>
  <si>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</si>
  <si>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</si>
  <si>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</si>
  <si>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</si>
  <si>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</si>
  <si>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</si>
  <si>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</si>
  <si>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</si>
  <si>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</si>
  <si>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</si>
  <si>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</si>
  <si>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</si>
  <si>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</si>
  <si>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</si>
  <si>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</si>
  <si>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</si>
  <si>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</si>
  <si>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</si>
  <si>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</si>
  <si>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</si>
  <si>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</si>
  <si>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</si>
  <si>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</si>
  <si>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</si>
  <si>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</si>
  <si>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</si>
  <si>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</si>
  <si>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</si>
  <si>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</si>
  <si>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</si>
  <si>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</si>
  <si>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</si>
  <si>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</si>
  <si>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</si>
  <si>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</si>
  <si>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</si>
  <si>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</si>
  <si>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</si>
  <si>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</si>
  <si>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</si>
  <si>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</si>
  <si>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</si>
  <si>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</si>
  <si>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</si>
  <si>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</si>
  <si>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</si>
  <si>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</si>
  <si>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</si>
  <si>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</si>
  <si>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</si>
  <si>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</si>
  <si>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</si>
  <si>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</si>
  <si>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</si>
  <si>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</si>
  <si>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</si>
  <si>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</si>
  <si>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</si>
  <si>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</si>
  <si>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</si>
  <si>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</si>
  <si>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</si>
  <si>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</si>
  <si>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</si>
  <si>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</si>
  <si>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</si>
  <si>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</si>
  <si>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</si>
  <si>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</si>
  <si>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</si>
  <si>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</si>
  <si>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</si>
  <si>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</si>
  <si>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</si>
  <si>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</si>
  <si>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</si>
  <si>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</si>
  <si>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</si>
  <si>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</si>
  <si>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</si>
  <si>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</si>
  <si>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</si>
  <si>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</si>
  <si>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</si>
  <si>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</si>
  <si>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</si>
  <si>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</si>
  <si>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</si>
  <si>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</si>
  <si>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</si>
  <si>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</si>
  <si>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</si>
  <si>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</si>
  <si>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</si>
  <si>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</si>
  <si>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</si>
  <si>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</si>
  <si>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</si>
  <si>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</si>
  <si>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</si>
  <si>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</si>
  <si>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</si>
  <si>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</si>
  <si>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</si>
  <si>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</si>
  <si>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</si>
  <si>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</si>
  <si>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</si>
  <si>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</si>
  <si>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</si>
  <si>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</si>
  <si>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</si>
  <si>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</si>
  <si>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</si>
  <si>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</si>
  <si>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</si>
  <si>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</si>
  <si>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</si>
  <si>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</si>
  <si>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</si>
  <si>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</si>
  <si>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</si>
  <si>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</si>
  <si>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</si>
  <si>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</si>
  <si>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</si>
  <si>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</si>
  <si>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</si>
  <si>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</si>
  <si>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</si>
  <si>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</si>
  <si>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</si>
  <si>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</si>
  <si>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</si>
  <si>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</si>
  <si>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</si>
  <si>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</si>
  <si>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</si>
  <si>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</si>
  <si>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</si>
  <si>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</si>
  <si>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</si>
  <si>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</si>
  <si>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</si>
  <si>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</si>
  <si>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</si>
  <si>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</si>
  <si>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</si>
  <si>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</si>
  <si>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</si>
  <si>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</si>
  <si>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</si>
  <si>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</si>
  <si>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</si>
  <si>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</si>
  <si>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</si>
  <si>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</si>
  <si>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</si>
  <si>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</si>
  <si>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</si>
  <si>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</si>
  <si>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</si>
  <si>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</si>
  <si>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</si>
  <si>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</si>
  <si>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</si>
  <si>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</si>
  <si>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</si>
  <si>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</si>
  <si>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</si>
  <si>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</si>
  <si>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</si>
  <si>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</si>
  <si>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</si>
  <si>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</si>
  <si>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</si>
  <si>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</si>
  <si>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</si>
  <si>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</si>
  <si>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</si>
  <si>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</si>
  <si>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</si>
  <si>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</si>
  <si>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</si>
  <si>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</si>
  <si>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</si>
  <si>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</si>
  <si>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</si>
  <si>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</si>
  <si>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</si>
  <si>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</si>
  <si>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</si>
  <si>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</si>
  <si>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</si>
  <si>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</si>
  <si>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</si>
  <si>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</si>
  <si>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</si>
  <si>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</si>
  <si>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</si>
  <si>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</si>
  <si>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</si>
  <si>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</si>
  <si>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</si>
  <si>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</si>
  <si>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</si>
  <si>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</si>
  <si>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</si>
  <si>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</si>
  <si>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</si>
  <si>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</si>
  <si>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</si>
  <si>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</si>
  <si>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</si>
  <si>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</si>
  <si>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</si>
  <si>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</si>
  <si>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</si>
  <si>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</si>
  <si>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</si>
  <si>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</si>
  <si>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</si>
  <si>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</si>
  <si>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</si>
  <si>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</si>
  <si>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</si>
  <si>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</si>
  <si>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</si>
  <si>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</si>
  <si>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</si>
  <si>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</si>
  <si>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</si>
  <si>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</si>
  <si>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</si>
  <si>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</si>
  <si>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</si>
  <si>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</si>
  <si>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</si>
  <si>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</si>
  <si>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</si>
  <si>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</si>
  <si>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</si>
  <si>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</si>
  <si>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</si>
  <si>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</si>
  <si>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</si>
  <si>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</si>
  <si>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</si>
  <si>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</si>
  <si>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</si>
  <si>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</si>
  <si>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</si>
  <si>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</si>
  <si>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</si>
  <si>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</si>
  <si>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</si>
  <si>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</si>
  <si>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</si>
  <si>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</si>
  <si>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</si>
  <si>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</si>
  <si>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</si>
  <si>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</si>
  <si>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</si>
  <si>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</si>
  <si>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</si>
  <si>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</si>
  <si>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</si>
  <si>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</si>
  <si>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</si>
  <si>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</si>
  <si>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</si>
  <si>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</si>
  <si>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</si>
  <si>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</si>
  <si>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</si>
  <si>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</si>
  <si>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</si>
  <si>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</si>
  <si>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</si>
  <si>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</si>
  <si>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</si>
  <si>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</si>
  <si>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</si>
  <si>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</si>
  <si>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</si>
  <si>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</si>
  <si>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</si>
  <si>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</si>
  <si>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</si>
  <si>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</si>
  <si>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</si>
  <si>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</si>
  <si>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</si>
  <si>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</si>
  <si>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</si>
  <si>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</si>
  <si>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</si>
  <si>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</si>
  <si>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</si>
  <si>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</si>
  <si>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</si>
  <si>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</si>
  <si>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</si>
  <si>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</si>
  <si>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</si>
  <si>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</si>
  <si>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</si>
  <si>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</si>
  <si>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</si>
  <si>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</si>
  <si>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</si>
  <si>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</si>
  <si>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</si>
  <si>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</si>
  <si>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</si>
  <si>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</si>
  <si>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</si>
  <si>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</si>
  <si>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</si>
  <si>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</si>
  <si>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</si>
  <si>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</si>
  <si>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</si>
  <si>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</si>
  <si>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</si>
  <si>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</si>
  <si>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</si>
  <si>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</si>
  <si>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</si>
  <si>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</si>
  <si>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</si>
  <si>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</si>
  <si>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</si>
  <si>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</si>
  <si>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</si>
  <si>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</si>
  <si>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</si>
  <si>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</si>
  <si>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</si>
  <si>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</si>
  <si>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</si>
  <si>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</si>
  <si>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</si>
  <si>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</si>
  <si>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</si>
  <si>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</si>
  <si>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</si>
  <si>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</si>
  <si>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</si>
  <si>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</si>
  <si>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</si>
  <si>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</si>
  <si>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</si>
  <si>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</si>
  <si>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</si>
  <si>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</si>
  <si>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</si>
  <si>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</si>
  <si>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</si>
  <si>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</si>
  <si>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</si>
  <si>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</si>
  <si>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</si>
  <si>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</si>
  <si>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</si>
  <si>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</si>
  <si>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</si>
  <si>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</si>
  <si>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</si>
  <si>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</si>
  <si>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</si>
  <si>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</si>
  <si>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</si>
  <si>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</si>
  <si>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</si>
  <si>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</si>
  <si>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</si>
  <si>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</si>
  <si>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</si>
  <si>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</si>
  <si>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</si>
  <si>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</si>
  <si>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</si>
  <si>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</si>
  <si>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</si>
  <si>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</si>
  <si>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</si>
  <si>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</si>
  <si>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</si>
  <si>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</si>
  <si>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</si>
  <si>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</si>
  <si>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</si>
  <si>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</si>
  <si>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</si>
  <si>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</si>
  <si>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</si>
  <si>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</si>
  <si>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</si>
  <si>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</si>
  <si>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</si>
  <si>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</si>
  <si>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</si>
  <si>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</si>
  <si>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</si>
  <si>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</si>
  <si>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</si>
  <si>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</si>
  <si>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</si>
  <si>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</si>
  <si>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</si>
  <si>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</si>
  <si>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</si>
  <si>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</si>
  <si>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</si>
  <si>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</si>
  <si>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</si>
  <si>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</si>
  <si>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</si>
  <si>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</si>
  <si>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</si>
  <si>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</si>
  <si>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</si>
  <si>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</si>
  <si>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</si>
  <si>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</si>
  <si>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</si>
  <si>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</si>
  <si>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</si>
  <si>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</si>
  <si>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</si>
  <si>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</si>
  <si>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</si>
  <si>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</si>
  <si>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</si>
  <si>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</si>
  <si>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</si>
  <si>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</si>
  <si>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</si>
  <si>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</si>
  <si>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</si>
  <si>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</si>
  <si>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</si>
  <si>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</si>
  <si>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</si>
  <si>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</si>
  <si>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</si>
  <si>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</si>
  <si>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</si>
  <si>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</si>
  <si>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</si>
  <si>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</si>
  <si>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</si>
  <si>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</si>
  <si>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</si>
  <si>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</si>
  <si>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</si>
  <si>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</si>
  <si>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</si>
  <si>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</si>
  <si>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</si>
  <si>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</si>
  <si>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</si>
  <si>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</si>
  <si>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</si>
  <si>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</si>
  <si>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</si>
  <si>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</si>
  <si>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</si>
  <si>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</si>
  <si>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</si>
  <si>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</si>
  <si>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</si>
  <si>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</si>
  <si>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</si>
  <si>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</si>
  <si>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</si>
  <si>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</si>
  <si>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</si>
  <si>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</si>
  <si>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</si>
  <si>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</si>
  <si>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</si>
  <si>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</si>
  <si>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</si>
  <si>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</si>
  <si>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</si>
  <si>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</si>
  <si>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</si>
  <si>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</si>
  <si>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</si>
  <si>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</si>
  <si>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</si>
  <si>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</si>
  <si>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</si>
  <si>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</si>
  <si>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</si>
  <si>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</si>
  <si>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</si>
  <si>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</si>
  <si>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</si>
  <si>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</si>
  <si>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</si>
  <si>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</si>
  <si>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</si>
  <si>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</si>
  <si>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</si>
  <si>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</si>
  <si>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</si>
  <si>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</si>
  <si>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</si>
  <si>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</si>
  <si>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</si>
  <si>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</si>
  <si>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</si>
  <si>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</si>
  <si>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</si>
  <si>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</si>
  <si>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</si>
  <si>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</si>
  <si>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</si>
  <si>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</si>
  <si>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</si>
  <si>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</si>
  <si>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</si>
  <si>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</si>
  <si>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</si>
  <si>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</si>
  <si>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</si>
  <si>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</si>
  <si>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</si>
  <si>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</si>
  <si>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</si>
  <si>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</si>
  <si>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</si>
  <si>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</si>
  <si>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</si>
  <si>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</si>
  <si>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</si>
  <si>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</si>
  <si>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</si>
  <si>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</si>
  <si>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</si>
  <si>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</si>
  <si>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</si>
  <si>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</si>
  <si>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</si>
  <si>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</si>
  <si>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</si>
  <si>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</si>
  <si>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</si>
  <si>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</si>
  <si>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</si>
  <si>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</si>
  <si>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</si>
  <si>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</si>
  <si>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</si>
  <si>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</si>
  <si>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</si>
  <si>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</si>
  <si>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</si>
  <si>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</si>
  <si>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</si>
  <si>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</si>
  <si>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</si>
  <si>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</si>
  <si>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</si>
  <si>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</si>
  <si>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</si>
  <si>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</si>
  <si>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</si>
  <si>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</si>
  <si>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</si>
  <si>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</si>
  <si>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</si>
  <si>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</si>
  <si>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</si>
  <si>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</si>
  <si>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</si>
  <si>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</si>
  <si>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</si>
  <si>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</si>
  <si>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</si>
  <si>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</si>
  <si>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</si>
  <si>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</si>
  <si>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</si>
  <si>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</si>
  <si>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</si>
  <si>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</si>
  <si>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</si>
  <si>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</si>
  <si>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</si>
  <si>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</si>
  <si>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</si>
  <si>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</si>
  <si>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</si>
  <si>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</si>
  <si>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</si>
  <si>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</si>
  <si>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</si>
  <si>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</si>
  <si>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</si>
  <si>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</si>
  <si>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</si>
  <si>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</si>
  <si>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</si>
  <si>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</si>
  <si>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</si>
  <si>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</si>
  <si>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</si>
  <si>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</si>
  <si>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</si>
  <si>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</si>
  <si>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</si>
  <si>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</si>
  <si>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</si>
  <si>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</si>
  <si>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</si>
  <si>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</si>
  <si>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</si>
  <si>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</si>
  <si>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</si>
  <si>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</si>
  <si>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</si>
  <si>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</si>
  <si>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</si>
  <si>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</si>
  <si>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</si>
  <si>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</si>
  <si>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</si>
  <si>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</si>
  <si>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</si>
  <si>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</si>
  <si>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</si>
  <si>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</si>
  <si>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</si>
  <si>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</si>
  <si>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</si>
  <si>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</si>
  <si>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</si>
  <si>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</si>
  <si>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</si>
  <si>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</si>
  <si>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</si>
  <si>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</si>
  <si>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</si>
  <si>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</si>
  <si>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</si>
  <si>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</si>
  <si>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</si>
  <si>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</si>
  <si>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</si>
  <si>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</si>
  <si>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</si>
  <si>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</si>
  <si>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</si>
  <si>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</si>
  <si>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</si>
  <si>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</si>
  <si>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</si>
  <si>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</si>
  <si>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</si>
  <si>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</si>
  <si>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</si>
  <si>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</si>
  <si>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</si>
  <si>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</si>
  <si>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</si>
  <si>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</si>
  <si>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</si>
  <si>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</si>
  <si>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</si>
  <si>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</si>
  <si>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</si>
  <si>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</si>
  <si>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</si>
  <si>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</si>
  <si>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</si>
  <si>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</si>
  <si>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</si>
  <si>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</si>
  <si>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</si>
  <si>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</si>
  <si>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</si>
  <si>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</si>
  <si>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</si>
  <si>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</si>
  <si>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</si>
  <si>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</si>
  <si>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</si>
  <si>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</si>
  <si>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</si>
  <si>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</si>
  <si>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</si>
  <si>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</si>
  <si>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</si>
  <si>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</si>
  <si>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</si>
  <si>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</si>
  <si>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</si>
  <si>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</si>
  <si>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</si>
  <si>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</si>
  <si>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</si>
  <si>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</si>
  <si>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</si>
  <si>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</si>
  <si>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</si>
  <si>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</si>
  <si>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</si>
  <si>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</si>
  <si>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</si>
  <si>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</si>
  <si>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</si>
  <si>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</si>
  <si>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</si>
  <si>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</si>
  <si>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</si>
  <si>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</si>
  <si>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</si>
  <si>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</si>
  <si>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</si>
  <si>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</si>
  <si>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</si>
  <si>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</si>
  <si>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</si>
  <si>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</si>
  <si>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</si>
  <si>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</si>
  <si>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</si>
  <si>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</si>
  <si>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</si>
  <si>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</si>
  <si>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</si>
  <si>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</si>
  <si>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</si>
  <si>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</si>
  <si>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</si>
  <si>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</si>
  <si>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</si>
  <si>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</si>
  <si>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</si>
  <si>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</si>
  <si>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</si>
  <si>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</si>
  <si>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</si>
  <si>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</si>
  <si>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</si>
  <si>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</si>
  <si>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</si>
  <si>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</si>
  <si>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</si>
  <si>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</si>
  <si>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</si>
  <si>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</si>
  <si>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</si>
  <si>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</si>
  <si>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</si>
  <si>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</si>
  <si>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</si>
  <si>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</si>
  <si>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</si>
  <si>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</si>
  <si>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</si>
  <si>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</si>
  <si>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</si>
  <si>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</si>
  <si>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</si>
  <si>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</si>
  <si>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</si>
  <si>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</si>
  <si>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</si>
  <si>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</si>
  <si>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</si>
  <si>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</si>
  <si>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</si>
  <si>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</si>
  <si>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</si>
  <si>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</si>
  <si>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</si>
  <si>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</si>
  <si>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</si>
  <si>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</si>
  <si>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</si>
  <si>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</si>
  <si>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</si>
  <si>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</si>
  <si>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</si>
  <si>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</si>
  <si>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</si>
  <si>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</si>
  <si>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</si>
  <si>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</si>
  <si>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</si>
  <si>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</si>
  <si>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</si>
  <si>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</si>
  <si>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</si>
  <si>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</si>
  <si>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</si>
  <si>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</si>
  <si>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</si>
  <si>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</si>
  <si>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</si>
  <si>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</si>
  <si>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</si>
  <si>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</si>
  <si>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</si>
  <si>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</si>
  <si>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</si>
  <si>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</si>
  <si>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</si>
  <si>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</si>
  <si>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</si>
  <si>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</si>
  <si>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</si>
  <si>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</si>
  <si>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</si>
  <si>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</si>
  <si>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</si>
  <si>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</si>
  <si>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</si>
  <si>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</si>
  <si>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</si>
  <si>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</si>
  <si>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</si>
  <si>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</si>
  <si>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</si>
  <si>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</si>
  <si>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</si>
  <si>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</si>
  <si>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</si>
  <si>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</si>
  <si>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</si>
  <si>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</si>
  <si>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</si>
  <si>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</si>
  <si>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</si>
  <si>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</si>
  <si>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</si>
  <si>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</si>
  <si>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</si>
  <si>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</si>
  <si>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</si>
  <si>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</si>
  <si>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</si>
  <si>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</si>
  <si>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</si>
  <si>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</si>
  <si>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</si>
  <si>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</si>
  <si>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</si>
  <si>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</si>
  <si>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</si>
  <si>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</si>
  <si>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</si>
  <si>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</si>
  <si>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</si>
  <si>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</si>
  <si>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</si>
  <si>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</si>
  <si>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</si>
  <si>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</si>
  <si>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</si>
  <si>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</si>
  <si>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</si>
  <si>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</si>
  <si>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</si>
  <si>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</si>
  <si>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</si>
  <si>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</si>
  <si>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</si>
  <si>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</si>
  <si>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</si>
  <si>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</si>
  <si>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</si>
  <si>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</si>
  <si>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</si>
  <si>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</si>
  <si>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</si>
  <si>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</si>
  <si>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</si>
  <si>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</si>
  <si>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</si>
  <si>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</si>
  <si>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</si>
  <si>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</si>
  <si>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</si>
  <si>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</si>
  <si>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</si>
  <si>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</si>
  <si>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</si>
  <si>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</si>
  <si>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</si>
  <si>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</si>
  <si>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</si>
  <si>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</si>
  <si>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</si>
  <si>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</si>
  <si>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</si>
  <si>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</si>
  <si>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</si>
  <si>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</si>
  <si>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</si>
  <si>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</si>
  <si>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</si>
  <si>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</si>
  <si>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</si>
  <si>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</si>
  <si>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</si>
  <si>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</si>
  <si>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</si>
  <si>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</si>
  <si>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</si>
  <si>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</si>
  <si>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</si>
  <si>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</si>
  <si>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</si>
  <si>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</si>
  <si>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</si>
  <si>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</si>
  <si>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</si>
  <si>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</si>
  <si>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</si>
  <si>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</si>
  <si>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</si>
  <si>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</si>
  <si>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</si>
  <si>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</si>
  <si>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</si>
  <si>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</si>
  <si>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</si>
  <si>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</si>
  <si>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</si>
  <si>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</si>
  <si>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</si>
  <si>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</si>
  <si>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</si>
  <si>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</si>
  <si>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</si>
  <si>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</si>
  <si>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</si>
  <si>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</si>
  <si>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</si>
  <si>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</si>
  <si>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</si>
  <si>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</si>
  <si>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</si>
  <si>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</si>
  <si>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</si>
  <si>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</si>
  <si>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</si>
  <si>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</si>
  <si>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</si>
  <si>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</si>
  <si>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</si>
  <si>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</si>
  <si>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</si>
  <si>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</si>
  <si>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</si>
  <si>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</si>
  <si>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</si>
  <si>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</si>
  <si>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</si>
  <si>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</si>
  <si>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</si>
  <si>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</si>
  <si>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</si>
  <si>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</si>
  <si>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</si>
  <si>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</si>
  <si>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</si>
  <si>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</si>
  <si>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</si>
  <si>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</si>
  <si>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</si>
  <si>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</si>
  <si>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</si>
  <si>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</si>
  <si>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</si>
  <si>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</si>
  <si>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</si>
  <si>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</si>
  <si>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</si>
  <si>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</si>
  <si>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</si>
  <si>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</si>
  <si>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</si>
  <si>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</si>
  <si>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</si>
  <si>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</si>
  <si>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</si>
  <si>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</si>
  <si>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</si>
  <si>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</si>
  <si>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</si>
  <si>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</si>
  <si>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</si>
  <si>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</si>
  <si>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</si>
  <si>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</si>
  <si>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</si>
  <si>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</si>
  <si>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</si>
  <si>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</si>
  <si>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</si>
  <si>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</si>
  <si>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</si>
  <si>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</si>
  <si>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</si>
  <si>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</si>
  <si>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</si>
  <si>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</si>
  <si>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</si>
  <si>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</si>
  <si>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</si>
  <si>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</si>
  <si>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</si>
  <si>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</si>
  <si>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</si>
  <si>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</si>
  <si>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</si>
  <si>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</si>
  <si>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</si>
  <si>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</si>
  <si>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</si>
  <si>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</si>
  <si>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</si>
  <si>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</si>
  <si>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</si>
  <si>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</si>
  <si>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</si>
  <si>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</si>
  <si>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</si>
  <si>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</si>
  <si>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</si>
  <si>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</si>
  <si>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</si>
  <si>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</si>
  <si>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</si>
  <si>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</si>
  <si>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</si>
  <si>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</si>
  <si>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</si>
  <si>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</si>
  <si>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</si>
  <si>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</si>
  <si>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</si>
  <si>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</si>
  <si>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</si>
  <si>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</si>
  <si>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</si>
  <si>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</si>
  <si>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</si>
  <si>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</si>
  <si>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</si>
  <si>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</si>
  <si>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</si>
  <si>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</si>
  <si>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</si>
  <si>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</si>
  <si>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</si>
  <si>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</si>
  <si>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</si>
  <si>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</si>
  <si>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</si>
  <si>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</si>
  <si>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</si>
  <si>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</si>
  <si>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</si>
  <si>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</si>
  <si>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</si>
  <si>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</si>
  <si>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</si>
  <si>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</si>
  <si>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</si>
  <si>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</si>
  <si>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</si>
  <si>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</si>
  <si>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</si>
  <si>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</si>
  <si>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</si>
  <si>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</si>
  <si>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</si>
  <si>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</si>
  <si>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</si>
  <si>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</si>
  <si>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</si>
  <si>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</si>
  <si>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</si>
  <si>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</si>
  <si>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</si>
  <si>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</si>
  <si>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</si>
  <si>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</si>
  <si>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</si>
  <si>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</si>
  <si>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</si>
  <si>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</si>
  <si>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</si>
  <si>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</si>
  <si>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</si>
  <si>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</si>
  <si>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</si>
  <si>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</si>
  <si>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</si>
  <si>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</si>
  <si>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</si>
  <si>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</si>
  <si>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</si>
  <si>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</si>
  <si>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</si>
  <si>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</si>
  <si>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</si>
  <si>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</si>
  <si>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</si>
  <si>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</si>
  <si>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</si>
  <si>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</si>
  <si>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</si>
  <si>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</si>
  <si>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</si>
  <si>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</si>
  <si>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</si>
  <si>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</si>
  <si>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</si>
  <si>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</si>
  <si>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</si>
  <si>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</si>
  <si>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</si>
  <si>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</si>
  <si>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</si>
  <si>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</si>
  <si>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</si>
  <si>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</si>
  <si>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</si>
  <si>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</si>
  <si>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</si>
  <si>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</si>
  <si>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</si>
  <si>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</si>
  <si>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</si>
  <si>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</si>
  <si>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</si>
  <si>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</si>
  <si>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</si>
  <si>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</si>
  <si>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</si>
  <si>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</si>
  <si>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</si>
  <si>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</si>
  <si>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</si>
  <si>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</si>
  <si>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</si>
  <si>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</si>
  <si>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</si>
  <si>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</si>
  <si>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</si>
  <si>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</si>
  <si>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</si>
  <si>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</si>
  <si>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</si>
  <si>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</si>
  <si>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</si>
  <si>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</si>
  <si>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</si>
  <si>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</si>
  <si>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</si>
  <si>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</si>
  <si>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</si>
  <si>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</si>
  <si>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</si>
  <si>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</si>
  <si>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</si>
  <si>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</si>
  <si>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</si>
  <si>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</si>
  <si>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</si>
  <si>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</si>
  <si>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</si>
  <si>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</si>
  <si>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</si>
  <si>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</si>
  <si>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</si>
  <si>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</si>
  <si>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</si>
  <si>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</si>
  <si>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</si>
  <si>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</si>
  <si>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</si>
  <si>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</si>
  <si>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</si>
  <si>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</si>
  <si>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</si>
  <si>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</si>
  <si>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</si>
  <si>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</si>
  <si>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</si>
  <si>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</si>
  <si>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</si>
  <si>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</si>
  <si>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</si>
  <si>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</si>
  <si>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</si>
  <si>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</si>
  <si>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</si>
  <si>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</si>
  <si>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</si>
  <si>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</si>
  <si>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</si>
  <si>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</si>
  <si>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</si>
  <si>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</si>
  <si>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</si>
  <si>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</si>
  <si>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</si>
  <si>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</si>
  <si>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</si>
  <si>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</si>
  <si>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</si>
  <si>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</si>
  <si>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</si>
  <si>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</si>
  <si>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</si>
  <si>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</si>
  <si>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</si>
  <si>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</si>
  <si>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</si>
  <si>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</si>
  <si>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</si>
  <si>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</si>
  <si>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</si>
  <si>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</si>
  <si>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</si>
  <si>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</si>
  <si>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</si>
  <si>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</si>
  <si>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</si>
  <si>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</si>
  <si>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</si>
  <si>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</si>
  <si>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</si>
  <si>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</si>
  <si>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</si>
  <si>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</si>
  <si>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</si>
  <si>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</si>
  <si>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</si>
  <si>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</si>
  <si>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</si>
  <si>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</si>
  <si>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</si>
  <si>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</si>
  <si>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</si>
  <si>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</si>
  <si>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</si>
  <si>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</si>
  <si>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</si>
  <si>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</si>
  <si>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</si>
  <si>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</si>
  <si>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</si>
  <si>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</si>
  <si>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</si>
  <si>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</si>
  <si>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</si>
  <si>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</si>
  <si>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</si>
  <si>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</si>
  <si>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</si>
  <si>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</si>
  <si>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</si>
  <si>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</si>
  <si>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</si>
  <si>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</si>
  <si>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</si>
  <si>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</si>
  <si>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</si>
  <si>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</si>
  <si>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</si>
  <si>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</si>
  <si>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</si>
  <si>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</si>
  <si>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</si>
  <si>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</si>
  <si>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</si>
  <si>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</si>
  <si>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</si>
  <si>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</si>
  <si>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</si>
  <si>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</si>
  <si>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</si>
  <si>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</si>
  <si>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</si>
  <si>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</si>
  <si>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</si>
  <si>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</si>
  <si>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</si>
  <si>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</si>
  <si>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</si>
  <si>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</si>
  <si>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</si>
  <si>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</si>
  <si>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</si>
  <si>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</si>
  <si>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</si>
  <si>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</si>
  <si>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</si>
  <si>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</si>
  <si>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</si>
  <si>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</si>
  <si>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</si>
  <si>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</si>
  <si>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</si>
  <si>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</si>
  <si>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</si>
  <si>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</si>
  <si>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</si>
  <si>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</si>
  <si>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</si>
  <si>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</si>
  <si>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</si>
  <si>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</si>
  <si>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</si>
  <si>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</si>
  <si>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</si>
  <si>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</si>
  <si>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</si>
  <si>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</si>
  <si>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</si>
  <si>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</si>
  <si>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</si>
  <si>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</si>
  <si>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</si>
  <si>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</si>
  <si>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</si>
  <si>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</si>
  <si>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</si>
  <si>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</si>
  <si>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</si>
  <si>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</si>
  <si>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</si>
  <si>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</si>
  <si>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</si>
  <si>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</si>
  <si>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</si>
  <si>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</si>
  <si>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</si>
  <si>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</si>
  <si>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</si>
  <si>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</si>
  <si>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</si>
  <si>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</si>
  <si>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</si>
  <si>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</si>
  <si>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</si>
  <si>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</si>
  <si>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</si>
  <si>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</si>
  <si>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</si>
  <si>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</si>
  <si>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</si>
  <si>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</si>
  <si>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</si>
  <si>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</si>
  <si>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</si>
  <si>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</si>
  <si>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</si>
  <si>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</si>
  <si>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</si>
  <si>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</si>
  <si>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</si>
  <si>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</si>
  <si>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</si>
  <si>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</si>
  <si>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</si>
  <si>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</si>
  <si>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</si>
  <si>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</si>
  <si>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</si>
  <si>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</si>
  <si>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</si>
  <si>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</si>
  <si>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</si>
  <si>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</si>
  <si>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</si>
  <si>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</si>
  <si>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</si>
  <si>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</si>
  <si>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</si>
  <si>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</si>
  <si>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</si>
  <si>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</si>
  <si>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</si>
  <si>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</si>
  <si>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</si>
  <si>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</si>
  <si>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</si>
  <si>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</si>
  <si>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</si>
  <si>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</si>
  <si>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</si>
  <si>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</si>
  <si>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</si>
  <si>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</si>
  <si>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</si>
  <si>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</si>
  <si>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</si>
  <si>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</si>
  <si>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</si>
  <si>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</si>
  <si>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</si>
  <si>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</si>
  <si>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</si>
  <si>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</si>
  <si>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</si>
  <si>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</si>
  <si>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</si>
  <si>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</si>
  <si>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</si>
  <si>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</si>
  <si>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</si>
  <si>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</si>
  <si>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</si>
  <si>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</si>
  <si>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</si>
  <si>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</si>
  <si>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</si>
  <si>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</si>
  <si>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</si>
  <si>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</si>
  <si>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</si>
  <si>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</si>
  <si>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</si>
  <si>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</si>
  <si>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</si>
  <si>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</si>
  <si>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</si>
  <si>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</si>
  <si>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</si>
  <si>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</si>
  <si>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</si>
  <si>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</si>
  <si>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</si>
  <si>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</si>
  <si>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</si>
  <si>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</si>
  <si>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</si>
  <si>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</si>
  <si>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</si>
  <si>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</si>
  <si>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</si>
  <si>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</si>
  <si>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</si>
  <si>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</si>
  <si>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</si>
  <si>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</si>
  <si>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</si>
  <si>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</si>
  <si>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</si>
  <si>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</si>
  <si>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</si>
  <si>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</si>
  <si>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</si>
  <si>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</si>
  <si>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</si>
  <si>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</si>
  <si>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</si>
  <si>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</si>
  <si>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</si>
  <si>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</si>
  <si>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</si>
  <si>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</si>
  <si>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</si>
  <si>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</si>
  <si>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</si>
  <si>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</si>
  <si>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</si>
  <si>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</si>
  <si>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</si>
  <si>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</si>
  <si>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</si>
  <si>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</si>
  <si>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</si>
  <si>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</si>
  <si>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</si>
  <si>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</si>
  <si>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</si>
  <si>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</si>
  <si>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</si>
  <si>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</si>
  <si>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</si>
  <si>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</si>
  <si>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</si>
  <si>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</si>
  <si>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</si>
  <si>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</si>
  <si>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</si>
  <si>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</si>
  <si>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</si>
  <si>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</si>
  <si>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</si>
  <si>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</si>
  <si>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</si>
  <si>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</si>
  <si>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</si>
  <si>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</si>
  <si>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</si>
  <si>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</si>
  <si>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</si>
  <si>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</si>
  <si>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</si>
  <si>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</si>
  <si>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</si>
  <si>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</si>
  <si>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</si>
  <si>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</si>
  <si>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</si>
  <si>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</si>
  <si>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</si>
  <si>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</si>
  <si>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</si>
  <si>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</si>
  <si>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</si>
  <si>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</si>
  <si>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</si>
  <si>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</si>
  <si>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</si>
  <si>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</si>
  <si>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</si>
  <si>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</si>
  <si>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</si>
  <si>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</si>
  <si>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</si>
  <si>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</si>
  <si>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</si>
  <si>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</si>
  <si>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</si>
  <si>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</si>
  <si>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</si>
  <si>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</si>
  <si>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</si>
  <si>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</si>
  <si>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</si>
  <si>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</si>
  <si>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</si>
  <si>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</si>
  <si>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</si>
  <si>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</si>
  <si>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</si>
  <si>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</si>
  <si>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</si>
  <si>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</si>
  <si>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</si>
  <si>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</si>
  <si>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</si>
  <si>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</si>
  <si>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</si>
  <si>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</si>
  <si>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</si>
  <si>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</si>
  <si>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</si>
  <si>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</si>
  <si>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</si>
  <si>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</si>
  <si>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</si>
  <si>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</si>
  <si>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</si>
  <si>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</si>
  <si>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</si>
  <si>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</si>
  <si>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</si>
  <si>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</si>
  <si>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</si>
  <si>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</si>
  <si>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</si>
  <si>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</si>
  <si>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</si>
  <si>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</si>
  <si>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</si>
  <si>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</si>
  <si>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</si>
  <si>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</si>
  <si>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</si>
  <si>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</si>
  <si>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</si>
  <si>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</si>
  <si>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</si>
  <si>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</si>
  <si>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</si>
  <si>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</si>
  <si>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</si>
  <si>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</si>
  <si>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</si>
  <si>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</si>
  <si>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</si>
  <si>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</si>
  <si>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</si>
  <si>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</si>
  <si>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</si>
  <si>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</si>
  <si>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</si>
  <si>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</si>
  <si>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</si>
  <si>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</si>
  <si>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</si>
  <si>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</si>
  <si>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</si>
  <si>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</si>
  <si>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</si>
  <si>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</si>
  <si>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</si>
  <si>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</si>
  <si>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</si>
  <si>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</si>
  <si>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</si>
  <si>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</si>
  <si>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</si>
  <si>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</si>
  <si>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</si>
  <si>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</si>
  <si>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</si>
  <si>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</si>
  <si>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</si>
  <si>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</si>
  <si>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</si>
  <si>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</si>
  <si>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</si>
  <si>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</si>
  <si>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</si>
  <si>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</si>
  <si>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</si>
  <si>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</si>
  <si>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</si>
  <si>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</si>
  <si>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</si>
  <si>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</si>
  <si>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</si>
  <si>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</si>
  <si>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</si>
  <si>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</si>
  <si>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</si>
  <si>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</si>
  <si>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</si>
  <si>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</si>
  <si>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</si>
  <si>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</si>
  <si>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</si>
  <si>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</si>
  <si>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</si>
  <si>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</si>
  <si>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</si>
  <si>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</si>
  <si>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</si>
  <si>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</si>
  <si>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</si>
  <si>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</si>
  <si>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</si>
  <si>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</si>
  <si>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</si>
  <si>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</si>
  <si>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</si>
  <si>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</si>
  <si>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</si>
  <si>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</si>
  <si>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</si>
  <si>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</si>
  <si>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</si>
  <si>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</si>
  <si>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</si>
  <si>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</si>
  <si>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</si>
  <si>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</si>
  <si>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</si>
  <si>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</si>
  <si>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</si>
  <si>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</si>
  <si>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</si>
  <si>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</si>
  <si>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</si>
  <si>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</si>
  <si>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</si>
  <si>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</si>
  <si>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</si>
  <si>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</si>
  <si>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</si>
  <si>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</si>
  <si>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</si>
  <si>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</si>
  <si>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</si>
  <si>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</si>
  <si>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</si>
  <si>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</si>
  <si>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</si>
  <si>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</si>
  <si>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</si>
  <si>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</si>
  <si>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</si>
  <si>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</si>
  <si>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</si>
  <si>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</si>
  <si>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</si>
  <si>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</si>
  <si>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</si>
  <si>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</si>
  <si>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</si>
  <si>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</si>
  <si>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</si>
  <si>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</si>
  <si>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</si>
  <si>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</si>
  <si>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</si>
  <si>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</si>
  <si>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</si>
  <si>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</si>
  <si>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</si>
  <si>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</si>
  <si>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</si>
  <si>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</si>
  <si>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</si>
  <si>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</si>
  <si>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</si>
  <si>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</si>
  <si>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</si>
  <si>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</si>
  <si>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</si>
  <si>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</si>
  <si>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</si>
  <si>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</si>
  <si>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</si>
  <si>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</si>
  <si>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</si>
  <si>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</si>
  <si>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</si>
  <si>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</si>
  <si>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</si>
  <si>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</si>
  <si>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</si>
  <si>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</si>
  <si>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</si>
  <si>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</si>
  <si>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</si>
  <si>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</si>
  <si>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</si>
  <si>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</si>
  <si>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</si>
  <si>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</si>
  <si>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</si>
  <si>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</si>
  <si>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</si>
  <si>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</si>
  <si>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</si>
  <si>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</si>
  <si>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</si>
  <si>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</si>
  <si>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</si>
  <si>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</si>
  <si>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</si>
  <si>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</si>
  <si>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</si>
  <si>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</si>
  <si>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</si>
  <si>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</si>
  <si>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</si>
  <si>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</si>
  <si>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</si>
  <si>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</si>
  <si>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</si>
  <si>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</si>
  <si>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</si>
  <si>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</si>
  <si>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</si>
  <si>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</si>
  <si>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</si>
  <si>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</si>
  <si>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</si>
  <si>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</si>
  <si>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</si>
  <si>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</si>
  <si>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</si>
  <si>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</si>
  <si>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</si>
  <si>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</si>
  <si>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</si>
  <si>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</si>
  <si>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</si>
  <si>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</si>
  <si>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</si>
  <si>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</si>
  <si>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</si>
  <si>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</si>
  <si>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</si>
  <si>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</si>
  <si>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</si>
  <si>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</si>
  <si>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</si>
  <si>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</si>
  <si>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No PCM</t>
  </si>
  <si>
    <t>Team at site TS</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</si>
  <si>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</si>
  <si>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</si>
  <si>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</si>
  <si>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</si>
  <si>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</si>
  <si>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</si>
  <si>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</si>
  <si>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</si>
  <si>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</si>
  <si>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</si>
  <si>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PCM-20251020-00001359</t>
  </si>
  <si>
    <t>EM Team on the way ETA: 50 Mins</t>
  </si>
  <si>
    <t>PCM-20251020-00001388</t>
  </si>
  <si>
    <t>EM Team on the way ETA: 40 Mins</t>
  </si>
  <si>
    <t>PCM-20251020-00000957</t>
  </si>
  <si>
    <t xml:space="preserve">ETA 40 mins </t>
  </si>
  <si>
    <t>PCM-20251020-00001040</t>
  </si>
  <si>
    <t xml:space="preserve">will check after tlt0809 // ETA 40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</si>
</sst>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5" totalsRowShown="0" headerRowDxfId="174" dataDxfId="173" headerRowBorderDxfId="171" tableBorderDxfId="172" totalsRowBorderDxfId="170">
  <autoFilter ref="A1:L9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7" dataDxfId="156" headerRowBorderDxfId="154" tableBorderDxfId="155" totalsRowBorderDxfId="153">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8" totalsRowShown="0" headerRowDxfId="48" dataDxfId="47" headerRowBorderDxfId="45" tableBorderDxfId="46" totalsRowBorderDxfId="44">
  <autoFilter ref="A1:L29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7" totalsRowShown="0" headerRowDxfId="31" dataDxfId="30" headerRowBorderDxfId="28" tableBorderDxfId="29">
  <autoFilter ref="A1:L5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0" totalsRowShown="0" headerRowDxfId="15" dataDxfId="14" headerRowBorderDxfId="12" tableBorderDxfId="13">
  <autoFilter ref="A1:L4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5"/>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287.64471076388872</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7.1493982638858142</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36"/>
      <c r="E4" s="137"/>
      <c r="F4" s="138"/>
      <c r="G4" s="139">
        <f ca="1">IFERROR(NOW()-F4,"")</f>
        <v>45950.593136689815</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45950.593136689815</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45950.593136689815</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45950.593136689815</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45950.593136689815</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45950.593136689815</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45950.593136689815</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45950.593136689815</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45950.593136689815</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45950.593136689815</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45950.593136689815</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45950.593136689815</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45950.593136689815</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45950.593136689815</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45950.593136689815</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45950.593136689815</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45950.593136689815</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45950.593136689815</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45950.593136689815</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45950.593136689815</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45950.593136689815</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45950.593136689815</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45950.593136689815</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45950.593136689815</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45950.593136689815</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45950.593136689815</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45950.593136689815</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45950.593136689815</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45950.593136689815</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45950.593136689815</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45950.593136689815</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45950.593136689815</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45950.593136689815</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45950.593136689815</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45950.593136689815</v>
      </c>
      <c r="H38" s="138"/>
      <c r="I38" s="136" t="str">
        <f>IFERROR(VLOOKUP(D38,DB!A:F,6,0),"")</f>
        <v/>
      </c>
      <c r="J38" s="136" t="str">
        <f>IFERROR(VLOOKUP(D38,DB!A:G,7,0),"")</f>
        <v/>
      </c>
      <c r="K38" s="140"/>
      <c r="L38" s="141" t="str">
        <f>IFERROR(VLOOKUP(D38,DB!A:I,9,0),"")</f>
        <v/>
      </c>
    </row>
    <row r="39" spans="1:12" ht="15" customHeight="1">
      <c r="A39" s="152"/>
      <c r="B39" s="153" t="str">
        <f>IFERROR(VLOOKUP(D39,DB!A:K,11,0),"")</f>
        <v/>
      </c>
      <c r="C39" s="153"/>
      <c r="D39" s="153"/>
      <c r="E39" s="154"/>
      <c r="F39" s="155"/>
      <c r="G39" s="156">
        <f ca="1">IFERROR(NOW()-F39,"")</f>
        <v>45950.593136689815</v>
      </c>
      <c r="H39" s="155"/>
      <c r="I39" s="153" t="str">
        <f>IFERROR(VLOOKUP(D39,DB!A:F,6,0),"")</f>
        <v/>
      </c>
      <c r="J39" s="153" t="str">
        <f>IFERROR(VLOOKUP(D39,DB!A:G,7,0),"")</f>
        <v/>
      </c>
      <c r="K39" s="157"/>
      <c r="L39" s="158" t="str">
        <f>IFERROR(VLOOKUP(D39,DB!A:I,9,0),"")</f>
        <v/>
      </c>
    </row>
    <row r="40" spans="1:12" ht="15" customHeight="1">
      <c r="A40" s="135"/>
      <c r="B40" s="136" t="str">
        <f>IFERROR(VLOOKUP(D40,DB!A:K,11,0),"")</f>
        <v/>
      </c>
      <c r="C40" s="136"/>
      <c r="D40" s="136"/>
      <c r="E40" s="137"/>
      <c r="F40" s="138"/>
      <c r="G40" s="139">
        <f ca="1">IFERROR(NOW()-F40,"")</f>
        <v>45950.593136689815</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45950.593136689815</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45950.593136689815</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45950.593136689815</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45950.593136689815</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45950.593136689815</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45950.593136689815</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45950.593136689815</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45950.593136689815</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45950.593136689815</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45950.593136689815</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45950.593136689815</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45950.593136689815</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45950.593136689815</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45950.593136689815</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45950.593136689815</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45950.593136689815</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45950.593136689815</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45950.593136689815</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45950.593136689815</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45950.593136689815</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45950.593136689815</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45950.593136689815</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45950.593136689815</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45950.593136689815</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45950.593136689815</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45950.593136689815</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45950.593136689815</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45950.593136689815</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45950.593136689815</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45950.593136689815</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45950.593136689815</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45950.593136689815</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45950.593136689815</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45950.593136689815</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45950.593136689815</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45950.593136689815</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45950.593136689815</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45950.593136689815</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45950.593136689815</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45950.593136689815</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45950.593136689815</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45950.593136689815</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45950.593136689815</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45950.593136689815</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45950.593136689815</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45950.593136689815</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45950.593136689815</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45950.593136689815</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45950.593136689815</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45950.593136689815</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45950.593136689815</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45950.593136689815</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45950.593136689815</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45950.593136689815</v>
      </c>
      <c r="H94" s="138"/>
      <c r="I94" s="136" t="str">
        <f>IFERROR(VLOOKUP(D94,DB!A:F,6,0),"")</f>
        <v/>
      </c>
      <c r="J94" s="136" t="str">
        <f>IFERROR(VLOOKUP(D94,DB!A:G,7,0),"")</f>
        <v/>
      </c>
      <c r="K94" s="140"/>
      <c r="L94" s="141" t="str">
        <f>IFERROR(VLOOKUP(D94,DB!A:I,9,0),"")</f>
        <v/>
      </c>
    </row>
    <row r="95" spans="1:12" ht="15" customHeight="1">
      <c r="A95" s="152"/>
      <c r="B95" s="153" t="str">
        <f>IFERROR(VLOOKUP(D95,DB!A:K,11,0),"")</f>
        <v/>
      </c>
      <c r="C95" s="153"/>
      <c r="D95" s="153"/>
      <c r="E95" s="154"/>
      <c r="F95" s="155"/>
      <c r="G95" s="156">
        <f ca="1">IFERROR(NOW()-F95,"")</f>
        <v>45950.593136689815</v>
      </c>
      <c r="H95" s="155"/>
      <c r="I95" s="153" t="str">
        <f>IFERROR(VLOOKUP(D95,DB!A:F,6,0),"")</f>
        <v/>
      </c>
      <c r="J95" s="153" t="str">
        <f>IFERROR(VLOOKUP(D95,DB!A:G,7,0),"")</f>
        <v/>
      </c>
      <c r="K95" s="157"/>
      <c r="L95" s="158" t="str">
        <f>IFERROR(VLOOKUP(D95,DB!A:I,9,0),"")</f>
        <v/>
      </c>
    </row>
  </sheetData>
  <customSheetViews>
    <customSheetView guid="{F6042A99-DD27-4453-835D-0834D95730CC}" filter="1" showAutoFilter="1">
      <pageMargins left="0" right="0" top="0" bottom="0" header="0" footer="0"/>
      <autoFilter ref="B1:M1" xr:uid="{761B9C49-0535-4101-88A7-65705C0297C4}"/>
    </customSheetView>
  </customSheetViews>
  <dataValidations count="2">
    <dataValidation allowBlank="1" showInputMessage="1" showErrorMessage="1" sqref="E1" xr:uid="{5DBA255D-CDD9-49FB-AD3C-AF70AB4EE696}"/>
    <dataValidation type="list" allowBlank="1" showInputMessage="1" showErrorMessage="1" sqref="E2:E9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143.86605335648346</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125.59329872685339</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6.0973612268498982</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39054</v>
      </c>
      <c r="B6" s="18" t="str">
        <f>IFERROR(VLOOKUP(D6,DB!A:K,11,0),"")</f>
        <v>R2</v>
      </c>
      <c r="C6" s="18"/>
      <c r="D6" s="18" t="s">
        <v>27217</v>
      </c>
      <c r="E6" s="116"/>
      <c r="F6" s="117"/>
      <c r="G6" s="118">
        <f ca="1">IFERROR(NOW()-F6,"-")</f>
        <v>45950.593136689815</v>
      </c>
      <c r="H6" s="117">
        <v>45950.510104166664</v>
      </c>
      <c r="I6" s="18" t="str">
        <f>IFERROR(VLOOKUP(D6,DB!A:F,6,0),"")</f>
        <v>Generator-SG</v>
      </c>
      <c r="J6" s="18" t="str">
        <f>IFERROR(VLOOKUP(D6,DB!A:G,7,0),"")</f>
        <v>In progress+No BB Design</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45950.593136689815</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45950.593136689815</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45950.593136689815</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45950.593136689815</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45950.593136689815</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45950.593136689815</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45950.593136689815</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45950.593136689815</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45950.593136689815</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45950.593136689815</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45950.593136689815</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45950.593136689815</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45950.593136689815</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45950.593136689815</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45950.593136689815</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45950.593136689815</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45950.593136689815</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45950.593136689815</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45950.593136689815</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45950.593136689815</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45950.593136689815</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45950.593136689815</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45950.593136689815</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45950.593136689815</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45950.593136689815</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45950.593136689815</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45950.593136689815</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45950.593136689815</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45950.593136689815</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45950.593136689815</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45950.593136689815</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45950.593136689815</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45950.593136689815</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45950.593136689815</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45950.593136689815</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45950.593136689815</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45950.593136689815</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45950.593136689815</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45950.593136689815</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45950.593136689815</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45950.593136689815</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45950.593136689815</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45950.593136689815</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45950.593136689815</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45950.593136689815</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45950.593136689815</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45950.593136689815</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45950.593136689815</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45950.593136689815</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45950.593136689815</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45950.593136689815</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45950.593136689815</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45950.593136689815</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45950.593136689815</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45950.593136689815</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45950.593136689815</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45950.593136689815</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45950.593136689815</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45950.593136689815</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45950.593136689815</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45950.593136689815</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45950.593136689815</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45950.593136689815</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45950.593136689815</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45950.593136689815</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45950.593136689815</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45950.593136689815</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45950.593136689815</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45950.593136689815</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45950.593136689815</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45950.593136689815</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45950.593136689815</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45950.593136689815</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45950.593136689815</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45950.593136689815</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45950.593136689815</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45950.593136689815</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A6" sqref="A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45950.593136689815</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45950.593136689815</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45950.593136689815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45950.593136689815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45950.593136689815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45950.593136689815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45950.593136689815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45950.593136689815</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45950.593136689815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45950.593136689815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45950.593136689815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45950.593136689815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45950.593136689815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45950.593136689815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45950.593136689815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45950.593136689815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45950.593136689815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45950.593136689815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45950.593136689815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45950.593136689815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45950.593136689815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45950.593136689815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45950.593136689815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45950.593136689815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45950.593136689815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45950.593136689815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45950.593136689815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45950.593136689815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45950.593136689815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45950.593136689815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45950.593136689815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45950.593136689815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45950.593136689815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45950.593136689815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45950.593136689815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45950.593136689815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45950.593136689815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45950.593136689815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45950.593136689815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45950.593136689815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45950.593136689815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45950.593136689815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45950.593136689815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45950.593136689815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45950.593136689815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45950.593136689815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45950.593136689815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45950.593136689815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45950.593136689815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45950.593136689815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45950.593136689815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45950.593136689815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45950.593136689815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45950.593136689815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45950.593136689815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45950.593136689815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45950.593136689815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45950.593136689815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45950.593136689815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45950.593136689815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45950.593136689815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45950.593136689815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45950.593136689815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45950.593136689815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45950.593136689815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45950.593136689815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45950.593136689815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45950.593136689815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45950.593136689815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45950.593136689815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45950.593136689815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45950.593136689815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45950.593136689815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45950.593136689815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45950.593136689815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45950.593136689815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45950.593136689815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45950.593136689815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45950.593136689815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45950.593136689815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45950.593136689815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45950.593136689815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45950.593136689815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45950.593136689815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45950.593136689815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45950.593136689815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45950.593136689815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45950.593136689815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45950.593136689815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45950.593136689815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45950.593136689815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45950.593136689815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45950.593136689815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45950.593136689815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45950.593136689815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45950.593136689815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45950.593136689815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45950.593136689815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45950.593136689815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45950.593136689815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45950.593136689815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45950.593136689815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45950.593136689815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45950.593136689815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45950.593136689815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45950.593136689815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45950.593136689815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45950.593136689815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45950.593136689815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45950.593136689815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45950.593136689815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45950.593136689815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45950.593136689815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45950.593136689815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45950.593136689815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45950.593136689815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45950.593136689815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45950.593136689815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45950.593136689815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45950.593136689815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45950.593136689815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45950.593136689815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45950.593136689815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45950.593136689815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45950.593136689815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45950.593136689815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45950.593136689815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45950.593136689815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45950.593136689815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45950.593136689815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45950.593136689815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45950.593136689815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45950.593136689815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45950.593136689815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45950.593136689815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45950.593136689815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45950.593136689815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45950.593136689815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45950.593136689815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45950.593136689815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45950.593136689815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45950.593136689815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45950.593136689815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45950.593136689815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45950.593136689815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45950.593136689815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45950.593136689815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45950.593136689815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45950.593136689815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45950.593136689815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45950.593136689815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45950.593136689815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45950.593136689815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45950.593136689815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45950.593136689815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45950.593136689815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45950.593136689815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45950.593136689815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45950.593136689815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45950.593136689815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45950.593136689815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45950.593136689815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45950.593136689815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45950.593136689815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45950.593136689815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45950.593136689815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45950.593136689815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45950.593136689815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45950.593136689815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45950.593136689815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45950.593136689815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45950.593136689815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45950.593136689815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45950.593136689815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45950.593136689815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45950.593136689815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45950.593136689815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45950.593136689815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45950.593136689815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45950.593136689815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45950.593136689815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45950.593136689815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45950.593136689815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45950.593136689815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45950.593136689815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45950.593136689815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45950.593136689815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45950.593136689815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45950.593136689815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45950.593136689815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45950.593136689815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45950.593136689815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45950.593136689815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45950.593136689815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45950.593136689815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45950.593136689815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45950.593136689815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45950.593136689815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45950.593136689815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45950.593136689815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45950.593136689815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45950.593136689815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45950.593136689815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45950.593136689815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45950.593136689815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45950.593136689815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45950.593136689815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45950.593136689815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45950.593136689815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45950.593136689815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45950.593136689815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45950.593136689815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45950.593136689815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45950.593136689815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45950.593136689815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45950.593136689815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45950.593136689815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45950.593136689815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45950.593136689815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45950.593136689815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45950.593136689815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45950.593136689815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45950.593136689815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45950.593136689815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45950.593136689815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45950.593136689815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45950.593136689815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45950.593136689815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45950.593136689815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45950.593136689815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45950.593136689815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45950.593136689815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45950.593136689815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45950.593136689815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45950.593136689815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45950.593136689815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45950.593136689815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45950.593136689815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45950.593136689815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45950.593136689815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45950.593136689815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45950.593136689815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45950.593136689815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45950.593136689815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45950.593136689815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45950.593136689815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45950.593136689815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45950.593136689815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45950.593136689815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45950.593136689815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45950.593136689815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45950.593136689815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45950.593136689815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45950.593136689815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45950.593136689815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45950.593136689815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45950.593136689815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45950.593136689815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45950.593136689815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45950.593136689815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45950.593136689815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45950.593136689815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45950.593136689815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45950.593136689815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45950.593136689815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45950.593136689815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45950.593136689815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45950.593136689815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45950.593136689815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45950.593136689815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45950.593136689815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45950.593136689815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45950.593136689815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45950.593136689815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45950.593136689815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45950.593136689815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45950.593136689815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45950.593136689815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45950.593136689815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45950.593136689815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45950.593136689815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45950.593136689815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45950.593136689815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45950.593136689815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45950.593136689815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45950.593136689815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45950.593136689815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45950.593136689815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45950.593136689815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45950.593136689815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45950.593136689815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45950.593136689815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45950.593136689815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45950.593136689815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45950.593136689815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45950.593136689815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45950.593136689815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45950.593136689815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45950.593136689815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45950.593136689815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45950.593136689815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45950.593136689815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45950.593136689815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45950.593136689815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45950.593136689815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45950.593136689815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45950.593136689815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45950.593136689815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45950.593136689815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45950.593136689815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45950.593136689815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45950.593136689815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45950.593136689815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45950.593136689815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45950.593136689815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45950.593136689815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45950.593136689815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45950.593136689815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45950.593136689815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45950.593136689815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45950.593136689815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45950.593136689815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45950.593136689815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45950.593136689815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45950.593136689815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45950.593136689815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45950.593136689815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45950.593136689815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45950.593136689815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45950.593136689815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45950.593136689815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45950.593136689815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45950.593136689815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45950.593136689815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45950.593136689815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45950.593136689815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45950.593136689815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45950.593136689815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45950.593136689815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45950.593136689815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45950.593136689815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45950.593136689815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45950.593136689815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45950.593136689815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45950.593136689815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45950.593136689815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45950.593136689815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45950.593136689815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45950.593136689815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45950.593136689815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45950.593136689815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45950.593136689815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45950.593136689815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45950.593136689815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45950.593136689815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45950.593136689815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45950.593136689815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45950.593136689815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45950.593136689815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45950.593136689815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45950.593136689815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45950.593136689815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45950.593136689815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45950.593136689815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45950.593136689815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45950.593136689815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45950.593136689815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45950.593136689815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45950.593136689815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45950.593136689815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45950.593136689815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45950.593136689815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45950.593136689815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45950.593136689815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45950.593136689815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45950.593136689815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45950.593136689815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45950.593136689815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45950.593136689815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45950.593136689815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45950.593136689815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45950.593136689815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45950.593136689815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45950.593136689815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45950.593136689815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45950.593136689815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45950.593136689815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45950.593136689815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45950.593136689815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45950.593136689815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45950.593136689815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45950.593136689815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45950.593136689815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45950.593136689815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45950.593136689815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45950.593136689815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45950.593136689815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45950.593136689815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45950.593136689815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45950.593136689815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45950.593136689815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45950.593136689815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45950.593136689815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45950.593136689815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45950.593136689815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45950.593136689815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45950.593136689815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45950.593136689815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45950.593136689815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45950.593136689815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45950.593136689815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45950.593136689815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45950.593136689815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45950.593136689815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45950.593136689815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45950.593136689815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45950.593136689815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45950.593136689815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45950.593136689815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45950.593136689815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45950.593136689815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45950.593136689815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45950.593136689815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45950.593136689815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45950.593136689815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45950.593136689815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45950.593136689815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45950.593136689815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45950.593136689815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45950.593136689815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45950.593136689815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45950.593136689815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45950.593136689815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45950.593136689815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45950.593136689815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45950.593136689815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45950.593136689815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45950.593136689815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45950.593136689815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45950.593136689815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45950.593136689815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45950.593136689815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45950.593136689815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45950.593136689815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45950.593136689815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45950.593136689815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45950.593136689815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45950.593136689815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45950.593136689815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45950.593136689815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45950.593136689815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45950.593136689815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45950.593136689815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45950.593136689815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45950.593136689815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45950.593136689815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45950.593136689815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45950.593136689815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45950.593136689815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45950.593136689815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45950.593136689815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45950.593136689815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45950.593136689815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45950.593136689815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45950.593136689815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45950.593136689815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45950.593136689815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45950.593136689815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45950.593136689815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45950.593136689815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45950.593136689815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45950.593136689815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45950.593136689815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45950.593136689815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45950.593136689815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45950.593136689815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45950.593136689815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45950.593136689815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45950.593136689815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45950.593136689815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45950.593136689815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45950.593136689815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45950.593136689815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45950.593136689815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45950.593136689815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45950.593136689815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45950.593136689815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45950.593136689815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45950.593136689815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45950.593136689815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45950.593136689815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45950.593136689815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45950.593136689815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45950.593136689815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45950.593136689815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45950.593136689815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45950.593136689815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45950.593136689815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45950.593136689815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45950.593136689815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45950.593136689815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45950.593136689815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45950.593136689815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45950.593136689815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45950.593136689815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45950.593136689815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45950.593136689815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45950.593136689815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45950.593136689815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45950.593136689815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45950.593136689815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45950.593136689815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45950.593136689815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45950.593136689815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45950.593136689815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45950.593136689815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45950.593136689815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45950.593136689815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45950.593136689815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45950.593136689815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45950.593136689815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45950.593136689815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45950.593136689815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45950.593136689815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45950.593136689815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45950.593136689815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45950.593136689815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45950.593136689815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45950.593136689815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45950.593136689815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45950.593136689815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45950.593136689815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45950.593136689815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45950.593136689815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45950.593136689815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45950.593136689815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45950.593136689815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45950.593136689815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45950.593136689815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45950.593136689815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45950.593136689815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45950.593136689815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45950.593136689815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45950.593136689815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45950.593136689815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45950.593136689815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45950.593136689815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45950.593136689815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45950.593136689815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45950.593136689815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45950.593136689815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45950.593136689815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45950.593136689815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45950.593136689815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45950.593136689815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45950.593136689815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45950.593136689815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45950.593136689815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45950.593136689815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45950.593136689815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45950.593136689815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45950.593136689815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45950.593136689815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45950.593136689815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45950.593136689815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45950.593136689815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45950.593136689815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45950.593136689815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45950.593136689815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45950.593136689815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45950.593136689815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45950.593136689815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45950.593136689815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45950.593136689815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45950.593136689815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45950.593136689815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45950.593136689815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45950.593136689815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45950.593136689815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45950.593136689815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45950.593136689815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45950.593136689815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45950.593136689815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45950.593136689815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45950.593136689815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45950.593136689815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45950.593136689815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45950.593136689815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45950.593136689815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45950.593136689815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45950.593136689815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45950.593136689815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45950.593136689815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45950.593136689815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45950.593136689815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45950.593136689815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45950.593136689815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45950.593136689815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45950.593136689815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45950.593136689815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45950.593136689815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45950.593136689815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45950.593136689815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45950.593136689815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45950.593136689815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45950.593136689815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45950.593136689815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45950.593136689815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45950.593136689815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45950.593136689815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45950.593136689815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45950.593136689815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45950.593136689815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45950.593136689815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45950.593136689815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45950.593136689815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45950.593136689815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45950.593136689815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45950.593136689815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45950.593136689815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45950.593136689815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45950.593136689815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45950.593136689815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45950.593136689815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45950.593136689815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45950.593136689815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45950.593136689815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45950.593136689815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45950.593136689815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45950.593136689815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45950.593136689815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45950.593136689815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45950.593136689815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45950.593136689815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45950.593136689815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45950.593136689815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45950.593136689815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45950.593136689815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45950.593136689815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45950.593136689815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45950.593136689815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45950.593136689815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45950.593136689815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45950.593136689815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45950.593136689815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45950.593136689815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45950.593136689815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45950.593136689815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45950.593136689815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45950.593136689815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45950.593136689815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45950.593136689815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45950.593136689815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45950.593136689815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45950.593136689815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45950.593136689815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45950.593136689815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45950.593136689815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45950.593136689815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45950.593136689815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45950.593136689815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45950.593136689815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45950.593136689815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45950.593136689815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45950.593136689815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45950.593136689815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45950.593136689815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45950.593136689815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45950.593136689815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45950.593136689815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45950.593136689815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45950.593136689815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45950.593136689815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45950.593136689815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45950.593136689815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45950.593136689815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45950.593136689815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45950.593136689815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45950.593136689815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45950.593136689815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45950.593136689815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45950.593136689815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45950.593136689815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45950.593136689815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45950.593136689815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45950.593136689815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45950.593136689815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45950.593136689815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45950.593136689815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45950.593136689815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45950.593136689815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45950.593136689815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45950.593136689815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45950.593136689815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45950.593136689815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45950.593136689815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45950.593136689815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45950.593136689815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45950.593136689815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45950.593136689815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45950.593136689815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45950.593136689815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45950.593136689815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45950.593136689815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45950.593136689815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45950.593136689815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45950.593136689815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45950.593136689815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45950.593136689815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45950.593136689815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45950.593136689815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45950.593136689815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45950.593136689815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45950.593136689815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45950.593136689815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45950.593136689815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45950.593136689815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45950.593136689815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45950.593136689815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45950.593136689815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45950.593136689815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45950.593136689815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45950.593136689815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45950.593136689815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45950.593136689815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45950.593136689815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45950.593136689815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45950.593136689815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45950.593136689815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45950.593136689815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45950.593136689815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45950.593136689815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45950.593136689815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45950.593136689815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45950.593136689815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45950.593136689815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45950.593136689815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45950.593136689815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45950.593136689815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45950.593136689815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45950.593136689815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45950.593136689815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45950.593136689815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45950.593136689815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45950.593136689815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45950.593136689815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45950.593136689815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45950.593136689815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45950.593136689815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45950.593136689815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45950.593136689815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45950.593136689815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45950.593136689815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45950.593136689815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45950.593136689815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45950.593136689815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45950.593136689815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45950.593136689815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45950.593136689815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45950.593136689815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45950.593136689815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45950.593136689815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45950.593136689815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45950.593136689815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45950.593136689815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45950.593136689815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45950.593136689815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45950.593136689815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45950.593136689815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45950.593136689815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45950.593136689815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45950.593136689815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45950.593136689815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45950.593136689815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45950.593136689815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45950.593136689815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45950.593136689815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45950.593136689815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45950.593136689815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45950.593136689815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45950.593136689815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45950.593136689815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45950.593136689815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45950.593136689815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45950.593136689815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45950.593136689815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45950.593136689815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45950.593136689815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45950.593136689815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45950.593136689815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45950.593136689815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45950.593136689815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45950.593136689815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45950.593136689815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45950.593136689815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45950.593136689815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45950.593136689815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45950.593136689815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45950.593136689815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45950.593136689815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45950.593136689815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45950.593136689815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45950.593136689815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45950.593136689815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45950.593136689815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45950.593136689815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45950.593136689815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45950.593136689815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45950.593136689815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45950.593136689815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45950.593136689815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45950.593136689815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45950.593136689815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45950.593136689815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45950.593136689815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45950.593136689815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45950.593136689815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45950.593136689815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45950.593136689815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45950.593136689815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45950.593136689815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45950.593136689815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45950.593136689815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45950.593136689815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45950.593136689815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45950.593136689815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45950.593136689815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45950.593136689815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45950.593136689815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45950.593136689815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45950.593136689815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45950.593136689815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45950.593136689815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45950.593136689815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45950.593136689815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45950.593136689815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45950.593136689815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45950.593136689815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45950.593136689815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45950.593136689815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45950.593136689815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45950.593136689815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45950.593136689815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45950.593136689815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45950.593136689815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45950.593136689815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45950.593136689815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45950.593136689815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45950.593136689815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45950.593136689815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45950.593136689815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45950.593136689815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45950.593136689815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45950.593136689815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45950.593136689815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45950.593136689815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45950.593136689815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45950.593136689815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45950.593136689815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45950.593136689815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45950.593136689815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45950.593136689815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45950.593136689815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45950.593136689815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45950.593136689815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45950.593136689815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45950.593136689815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45950.593136689815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45950.593136689815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45950.593136689815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45950.593136689815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45950.593136689815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45950.593136689815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45950.593136689815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45950.593136689815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45950.593136689815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45950.593136689815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45950.593136689815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45950.593136689815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45950.593136689815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45950.593136689815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45950.593136689815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45950.593136689815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45950.593136689815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45950.593136689815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45950.593136689815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45950.593136689815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45950.593136689815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45950.593136689815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45950.593136689815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45950.593136689815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45950.593136689815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45950.593136689815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45950.593136689815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45950.593136689815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45950.593136689815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45950.593136689815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45950.593136689815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45950.593136689815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45950.593136689815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45950.593136689815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45950.593136689815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45950.593136689815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45950.593136689815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45950.593136689815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45950.593136689815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45950.593136689815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45950.593136689815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45950.593136689815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45950.593136689815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45950.593136689815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45950.593136689815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45950.593136689815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45950.593136689815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45950.593136689815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45950.593136689815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45950.593136689815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45950.593136689815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45950.593136689815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45950.593136689815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45950.593136689815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45950.593136689815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45950.593136689815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45950.593136689815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45950.593136689815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45950.593136689815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45950.593136689815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45950.593136689815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45950.593136689815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45950.593136689815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45950.593136689815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45950.593136689815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45950.593136689815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45950.593136689815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45950.593136689815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45950.593136689815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45950.593136689815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45950.593136689815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45950.593136689815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45950.593136689815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45950.593136689815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45950.593136689815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45950.593136689815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45950.593136689815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45950.593136689815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45950.593136689815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45950.593136689815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45950.593136689815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45950.593136689815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45950.593136689815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45950.593136689815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45950.593136689815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45950.593136689815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45950.593136689815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45950.593136689815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45950.593136689815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45950.593136689815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45950.593136689815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45950.593136689815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45950.593136689815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45950.593136689815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45950.593136689815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45950.593136689815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45950.593136689815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45950.593136689815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45950.593136689815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45950.593136689815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45950.593136689815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45950.593136689815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45950.593136689815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45950.593136689815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45950.593136689815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45950.593136689815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45950.593136689815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45950.593136689815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45950.593136689815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45950.593136689815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45950.593136689815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45950.593136689815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45950.593136689815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45950.593136689815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45950.593136689815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45950.593136689815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45950.593136689815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45950.593136689815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45950.593136689815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45950.593136689815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45950.593136689815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45950.593136689815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45950.593136689815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45950.593136689815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45950.593136689815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45950.593136689815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45950.593136689815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45950.593136689815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45950.593136689815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45950.593136689815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45950.593136689815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45950.593136689815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45950.593136689815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45950.593136689815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45950.593136689815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45950.593136689815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45950.593136689815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45950.593136689815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45950.593136689815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45950.593136689815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45950.593136689815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45950.593136689815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45950.593136689815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45950.593136689815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45950.593136689815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45950.593136689815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45950.593136689815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45950.593136689815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45950.593136689815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45950.593136689815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45950.593136689815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45950.593136689815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45950.593136689815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45950.593136689815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45950.593136689815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45950.593136689815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45950.593136689815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45950.593136689815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45950.593136689815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45950.593136689815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45950.593136689815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45950.593136689815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45950.593136689815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45950.593136689815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45950.593136689815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45950.593136689815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45950.593136689815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45950.593136689815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45950.593136689815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45950.593136689815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45950.593136689815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45950.593136689815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45950.593136689815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45950.593136689815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45950.593136689815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45950.593136689815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45950.593136689815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45950.593136689815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45950.593136689815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45950.593136689815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45950.593136689815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45950.593136689815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45950.593136689815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45950.593136689815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45950.593136689815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45950.593136689815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45950.593136689815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45950.593136689815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45950.593136689815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45950.593136689815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45950.593136689815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45950.593136689815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45950.593136689815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45950.593136689815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45950.593136689815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45950.593136689815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45950.593136689815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45950.593136689815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45950.593136689815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45950.593136689815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45950.593136689815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45950.593136689815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45950.593136689815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45950.593136689815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45950.593136689815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45950.593136689815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45950.593136689815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45950.593136689815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45950.593136689815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45950.593136689815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45950.593136689815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45950.593136689815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45950.593136689815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45950.593136689815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45950.593136689815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45950.593136689815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45950.593136689815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45950.593136689815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45950.593136689815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45950.593136689815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45950.593136689815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45950.593136689815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45950.593136689815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45950.593136689815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45950.593136689815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45950.593136689815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45950.593136689815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45950.593136689815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45950.593136689815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45950.593136689815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45950.593136689815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45950.593136689815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45950.593136689815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45950.593136689815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45950.593136689815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45950.593136689815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45950.593136689815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45950.593136689815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45950.593136689815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45950.593136689815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45950.593136689815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45950.593136689815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45950.593136689815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45950.593136689815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45950.593136689815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45950.593136689815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45950.593136689815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45950.593136689815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45950.593136689815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45950.593136689815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45950.593136689815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45950.593136689815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45950.593136689815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45950.593136689815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45950.593136689815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45950.593136689815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45950.593136689815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45950.593136689815</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45950.593136689815</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45950.593136689815</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45950.593136689815</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45950.593136689815</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45950.593136689815</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45950.593136689815</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45950.593136689815</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45950.593136689815</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45950.593136689815</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45950.593136689815</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45950.593136689815</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45950.593136689815</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45950.593136689815</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45950.593136689815</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45950.593136689815</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45950.593136689815</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45950.593136689815</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45950.593136689815</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45950.593136689815</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39056</v>
      </c>
      <c r="B2" s="98" t="str">
        <f>IFERROR(VLOOKUP(D2,DB!A:K,11,0),"")</f>
        <v>R4</v>
      </c>
      <c r="C2" s="99">
        <v>1</v>
      </c>
      <c r="D2" s="95" t="s">
        <v>35082</v>
      </c>
      <c r="E2" s="100" t="s">
        <v>38964</v>
      </c>
      <c r="F2" s="101">
        <v>45703.480717592596</v>
      </c>
      <c r="G2" s="102">
        <f ca="1">IFERROR(NOW()-F2,"")</f>
        <v>247.11241909721866</v>
      </c>
      <c r="H2" s="101">
        <v>45703.474768518521</v>
      </c>
      <c r="I2" s="98" t="str">
        <f>IFERROR(VLOOKUP(D2,DB!A:F,6,0),"")</f>
        <v>SCECO</v>
      </c>
      <c r="J2" s="98" t="str">
        <f>IFERROR(VLOOKUP(D2,DB!A:G,7,0),"")</f>
        <v>Dead</v>
      </c>
      <c r="K2" s="103" t="s">
        <v>39057</v>
      </c>
      <c r="L2" s="95" t="str">
        <f>IFERROR(VLOOKUP(D2,DB!A:I,9,0),"")</f>
        <v>Latis</v>
      </c>
    </row>
    <row r="3" spans="1:16" ht="15" customHeight="1">
      <c r="A3" s="121"/>
      <c r="B3" s="121" t="str">
        <f>IFERROR(VLOOKUP(D3,DB!A:K,11,0),"")</f>
        <v/>
      </c>
      <c r="C3" s="122"/>
      <c r="D3" s="95"/>
      <c r="E3" s="100"/>
      <c r="F3" s="125"/>
      <c r="G3" s="126">
        <f ca="1">IFERROR(NOW()-F3,"")</f>
        <v>45950.593136689815</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45950.593136689815</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45950.593136689815</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45950.593136689815</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45950.593136689815</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45950.593136689815</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24"/>
      <c r="F9" s="125"/>
      <c r="G9" s="126">
        <f ca="1">IFERROR(NOW()-F9,"")</f>
        <v>45950.593136689815</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24"/>
      <c r="F10" s="125"/>
      <c r="G10" s="126">
        <f ca="1">IFERROR(NOW()-F10,"")</f>
        <v>45950.593136689815</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45950.593136689815</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45950.593136689815</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45950.593136689815</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45950.593136689815</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45950.593136689815</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45950.593136689815</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45950.593136689815</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45950.593136689815</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45950.593136689815</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45950.593136689815</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45950.593136689815</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45950.593136689815</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45950.593136689815</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45950.593136689815</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45950.593136689815</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45950.593136689815</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45950.593136689815</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45950.593136689815</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45950.593136689815</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45950.593136689815</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45950.593136689815</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45950.593136689815</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45950.593136689815</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45950.593136689815</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45950.593136689815</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45950.593136689815</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45950.593136689815</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45950.593136689815</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45950.593136689815</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45950.593136689815</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45950.593136689815</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45950.593136689815</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45950.593136689815</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45950.593136689815</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45950.593136689815</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45950.593136689815</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45950.593136689815</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45950.593136689815</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45950.593136689815</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45950.593136689815</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45950.593136689815</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45950.593136689815</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45950.593136689815</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45950.593136689815</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45950.593136689815</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45950.593136689815</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45950.593136689815</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45950.593136689815</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45950.593136689815</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45950.593136689815</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45950.593136689815</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45950.593136689815</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45950.593136689815</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45950.593136689815</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45950.593136689815</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45950.593136689815</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45950.593136689815</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45950.593136689815</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45950.593136689815</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45950.593136689815</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45950.593136689815</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45950.593136689815</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45950.593136689815</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45950.593136689815</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45950.593136689815</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45950.593136689815</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45950.593136689815</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45950.593136689815</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45950.593136689815</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45950.593136689815</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45950.593136689815</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45950.593136689815</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45950.593136689815</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45950.593136689815</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45950.593136689815</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45950.593136689815</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45950.593136689815</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45950.593136689815</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45950.593136689815</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45950.593136689815</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45950.593136689815</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45950.593136689815</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45950.593136689815</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45950.593136689815</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45950.593136689815</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45950.593136689815</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45950.593136689815</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45950.593136689815</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45950.593136689815</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45950.593136689815</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45950.593136689815</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45950.593136689815</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45950.593136689815</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45950.593136689815</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45950.593136689815</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45950.593136689815</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45950.593136689815</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45950.593136689815</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45950.593136689815</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45950.593136689815</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45950.593136689815</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45950.593136689815</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45950.593136689815</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45950.593136689815</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45950.593136689815</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45950.593136689815</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45950.593136689815</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45950.593136689815</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45950.593136689815</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45950.593136689815</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45950.593136689815</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45950.593136689815</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45950.593136689815</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45950.593136689815</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45950.593136689815</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45950.593136689815</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45950.593136689815</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45950.593136689815</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45950.593136689815</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45950.593136689815</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45950.593136689815</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45950.593136689815</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45950.593136689815</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45950.593136689815</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45950.593136689815</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45950.593136689815</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45950.593136689815</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45950.593136689815</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45950.593136689815</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45950.593136689815</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45950.593136689815</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45950.593136689815</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45950.593136689815</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45950.593136689815</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45950.593136689815</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45950.593136689815</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45950.593136689815</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45950.593136689815</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45950.593136689815</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45950.593136689815</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45950.593136689815</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45950.593136689815</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45950.593136689815</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45950.593136689815</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45950.593136689815</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45950.593136689815</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45950.593136689815</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45950.593136689815</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45950.593136689815</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45950.593136689815</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45950.593136689815</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45950.593136689815</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45950.593136689815</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45950.593136689815</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45950.593136689815</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45950.593136689815</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45950.593136689815</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45950.593136689815</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45950.593136689815</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45950.593136689815</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45950.593136689815</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45950.593136689815</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45950.593136689815</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45950.593136689815</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45950.593136689815</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45950.593136689815</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45950.593136689815</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45950.593136689815</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45950.593136689815</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45950.593136689815</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45950.593136689815</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45950.593136689815</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45950.593136689815</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45950.593136689815</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45950.593136689815</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45950.593136689815</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45950.593136689815</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45950.593136689815</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45950.593136689815</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45950.593136689815</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45950.593136689815</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45950.593136689815</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45950.593136689815</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45950.593136689815</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45950.593136689815</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45950.593136689815</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45950.593136689815</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45950.593136689815</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45950.593136689815</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45950.593136689815</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45950.593136689815</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45950.593136689815</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45950.593136689815</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45950.593136689815</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45950.593136689815</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45950.593136689815</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45950.593136689815</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45950.593136689815</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45950.593136689815</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45950.593136689815</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45950.593136689815</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45950.593136689815</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45950.593136689815</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45950.593136689815</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45950.593136689815</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45950.593136689815</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45950.593136689815</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45950.593136689815</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45950.593136689815</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45950.593136689815</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45950.593136689815</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45950.593136689815</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45950.593136689815</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45950.593136689815</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45950.593136689815</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45950.593136689815</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45950.593136689815</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45950.593136689815</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45950.593136689815</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45950.593136689815</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45950.593136689815</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45950.593136689815</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45950.593136689815</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45950.593136689815</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45950.593136689815</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45950.593136689815</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45950.593136689815</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45950.593136689815</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45950.593136689815</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45950.593136689815</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45950.593136689815</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45950.593136689815</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45950.593136689815</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45950.593136689815</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45950.593136689815</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45950.593136689815</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45950.593136689815</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45950.593136689815</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45950.593136689815</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45950.593136689815</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45950.593136689815</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45950.593136689815</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45950.593136689815</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45950.593136689815</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45950.593136689815</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45950.593136689815</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45950.593136689815</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45950.593136689815</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45950.593136689815</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45950.593136689815</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45950.593136689815</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45950.593136689815</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45950.593136689815</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45950.593136689815</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45950.593136689815</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45950.593136689815</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45950.593136689815</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45950.593136689815</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45950.593136689815</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45950.593136689815</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45950.593136689815</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45950.593136689815</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45950.593136689815</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45950.593136689815</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45950.593136689815</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45950.593136689815</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45950.593136689815</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45950.593136689815</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45950.593136689815</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45950.593136689815</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45950.593136689815</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45950.593136689815</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45950.593136689815</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45950.593136689815</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45950.593136689815</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45950.593136689815</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45950.593136689815</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45950.593136689815</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45950.593136689815</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45950.593136689815</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45950.593136689815</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45950.593136689815</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45950.593136689815</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45950.593136689815</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45950.593136689815</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45950.593136689815</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45950.593136689815</v>
      </c>
      <c r="H297" s="125"/>
      <c r="I297" s="121" t="str">
        <f>IFERROR(VLOOKUP(D297,DB!A:F,6,0),"")</f>
        <v/>
      </c>
      <c r="J297" s="121" t="str">
        <f>IFERROR(VLOOKUP(D297,DB!A:G,7,0),"")</f>
        <v/>
      </c>
      <c r="K297" s="127"/>
      <c r="L297" s="123" t="str">
        <f>IFERROR(VLOOKUP(D297,DB!A:I,9,0),"")</f>
        <v/>
      </c>
    </row>
    <row r="298" spans="1:12" ht="15" customHeight="1">
      <c r="A298" s="128"/>
      <c r="B298" s="128" t="str">
        <f>IFERROR(VLOOKUP(D298,DB!A:K,11,0),"")</f>
        <v/>
      </c>
      <c r="C298" s="129"/>
      <c r="D298" s="130"/>
      <c r="E298" s="131"/>
      <c r="F298" s="132"/>
      <c r="G298" s="133">
        <f ca="1">IFERROR(NOW()-F298,"")</f>
        <v>45950.593136689815</v>
      </c>
      <c r="H298" s="132"/>
      <c r="I298" s="128" t="str">
        <f>IFERROR(VLOOKUP(D298,DB!A:F,6,0),"")</f>
        <v/>
      </c>
      <c r="J298" s="128" t="str">
        <f>IFERROR(VLOOKUP(D298,DB!A:G,7,0),"")</f>
        <v/>
      </c>
      <c r="K298" s="134"/>
      <c r="L298" s="130" t="str">
        <f>IFERROR(VLOOKUP(D298,DB!A:I,9,0),"")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1"/>
  <sheetViews>
    <sheetView tabSelected="1" workbookViewId="0">
      <selection activeCell="K10" sqref="K10"/>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39058</v>
      </c>
      <c r="B2" s="37" t="str">
        <f>IFERROR(VLOOKUP(D2,DB!A:K,11,0),"")</f>
        <v>R5</v>
      </c>
      <c r="C2" s="37">
        <v>3</v>
      </c>
      <c r="D2" s="120" t="s">
        <v>36000</v>
      </c>
      <c r="E2" s="37" t="s">
        <v>38964</v>
      </c>
      <c r="F2" s="38">
        <v>45891.832060185188</v>
      </c>
      <c r="G2" s="146">
        <f ca="1">IFERROR(NOW()-F2,"")</f>
        <v>58.761076504626544</v>
      </c>
      <c r="H2" s="38">
        <v>45891.790393518517</v>
      </c>
      <c r="I2" s="37" t="str">
        <f>IFERROR(VLOOKUP(D2,DB!A:F,6,0),"")</f>
        <v>Generator-SG</v>
      </c>
      <c r="J2" s="37" t="str">
        <f>IFERROR(VLOOKUP(D2,DB!A:G,7,0),"")</f>
        <v>Vandalized</v>
      </c>
      <c r="K2" s="37" t="s">
        <v>39059</v>
      </c>
      <c r="L2" s="37" t="str">
        <f>IFERROR(VLOOKUP(D2,DB!A:I,9,0),"")</f>
        <v>Latis</v>
      </c>
      <c r="M2" s="119"/>
    </row>
    <row r="3" spans="1:13" ht="30.75">
      <c r="A3" s="37" t="s">
        <v>39060</v>
      </c>
      <c r="B3" s="37" t="str">
        <f>IFERROR(VLOOKUP(D3,DB!A:K,11,0),"")</f>
        <v>R5</v>
      </c>
      <c r="C3" s="37">
        <v>1</v>
      </c>
      <c r="D3" s="37" t="s">
        <v>31295</v>
      </c>
      <c r="E3" s="37" t="s">
        <v>39045</v>
      </c>
      <c r="F3" s="38">
        <v>45926.188877314817</v>
      </c>
      <c r="G3" s="146">
        <f t="shared" ref="G3" ca="1" si="0">IFERROR(NOW()-F3,"")</f>
        <v>24.404259374998219</v>
      </c>
      <c r="H3" s="38">
        <v>45926.158159722225</v>
      </c>
      <c r="I3" s="37" t="str">
        <f>IFERROR(VLOOKUP(D3,DB!A:F,6,0),"")</f>
        <v>SCECO</v>
      </c>
      <c r="J3" s="37" t="str">
        <f>IFERROR(VLOOKUP(D3,DB!A:G,7,0),"")</f>
        <v>Good</v>
      </c>
      <c r="K3" s="37" t="s">
        <v>39061</v>
      </c>
      <c r="L3" s="37" t="str">
        <f>IFERROR(VLOOKUP(D3,DB!A:I,9,0),"")</f>
        <v>Latis</v>
      </c>
      <c r="M3" s="119"/>
    </row>
    <row r="4" spans="1:13" ht="30.75">
      <c r="A4" s="37" t="s">
        <v>39062</v>
      </c>
      <c r="B4" s="37" t="str">
        <f>IFERROR(VLOOKUP(D4,DB!A:K,11,0),"")</f>
        <v>R5</v>
      </c>
      <c r="C4" s="37">
        <v>2</v>
      </c>
      <c r="D4" s="37" t="s">
        <v>31159</v>
      </c>
      <c r="E4" s="37" t="s">
        <v>38964</v>
      </c>
      <c r="F4" s="38">
        <v>45944.771574074075</v>
      </c>
      <c r="G4" s="39">
        <f t="shared" ref="G4" ca="1" si="1">IFERROR(NOW()-F4,"")</f>
        <v>5.8215626157398219</v>
      </c>
      <c r="H4" s="38">
        <v>45944.676192129627</v>
      </c>
      <c r="I4" s="37" t="str">
        <f>IFERROR(VLOOKUP(D4,DB!A:F,6,0),"")</f>
        <v>SCECO</v>
      </c>
      <c r="J4" s="37" t="str">
        <f>IFERROR(VLOOKUP(D4,DB!A:G,7,0),"")</f>
        <v>Dead</v>
      </c>
      <c r="K4" s="37" t="s">
        <v>39063</v>
      </c>
      <c r="L4" s="37" t="str">
        <f>IFERROR(VLOOKUP(D4,DB!A:I,9,0),"")</f>
        <v>Latis</v>
      </c>
    </row>
    <row r="5" spans="1:13" ht="30.75">
      <c r="A5" s="159" t="s">
        <v>39064</v>
      </c>
      <c r="B5" s="159" t="str">
        <f>IFERROR(VLOOKUP(D5,DB!A:K,11,0),"")</f>
        <v>R5</v>
      </c>
      <c r="C5" s="159">
        <v>1</v>
      </c>
      <c r="D5" s="159" t="s">
        <v>34747</v>
      </c>
      <c r="E5" s="159" t="s">
        <v>39045</v>
      </c>
      <c r="F5" s="160">
        <v>45948.661111111112</v>
      </c>
      <c r="G5" s="161">
        <f ca="1">IFERROR(NOW()-F5,"")</f>
        <v>1.9320255787024507</v>
      </c>
      <c r="H5" s="160">
        <v>45948.661111111112</v>
      </c>
      <c r="I5" s="159" t="str">
        <f>IFERROR(VLOOKUP(D5,DB!A:F,6,0),"")</f>
        <v>SCECO</v>
      </c>
      <c r="J5" s="159" t="str">
        <f>IFERROR(VLOOKUP(D5,DB!A:G,7,0),"")</f>
        <v>Dead</v>
      </c>
      <c r="K5" s="159" t="s">
        <v>39065</v>
      </c>
      <c r="L5" s="159" t="str">
        <f>IFERROR(VLOOKUP(D5,DB!A:I,9,0),"")</f>
        <v>Latis</v>
      </c>
    </row>
    <row r="6" spans="1:13" ht="15">
      <c r="A6" s="159" t="s">
        <v>39066</v>
      </c>
      <c r="B6" s="159" t="str">
        <f>IFERROR(VLOOKUP(D6,DB!A:K,11,0),"")</f>
        <v>R5</v>
      </c>
      <c r="C6" s="159">
        <v>1</v>
      </c>
      <c r="D6" s="159" t="s">
        <v>33922</v>
      </c>
      <c r="E6" s="159" t="s">
        <v>38964</v>
      </c>
      <c r="F6" s="160">
        <v>45950.580428240741</v>
      </c>
      <c r="G6" s="161">
        <f ca="1">IFERROR(NOW()-F6,"")</f>
        <v>1.2708449074125383E-2</v>
      </c>
      <c r="H6" s="160">
        <v>45950.574178240742</v>
      </c>
      <c r="I6" s="159" t="str">
        <f>IFERROR(VLOOKUP(D6,DB!A:F,6,0),"")</f>
        <v>Generator-SG</v>
      </c>
      <c r="J6" s="159" t="str">
        <f>IFERROR(VLOOKUP(D6,DB!A:G,7,0),"")</f>
        <v>Vandalized</v>
      </c>
      <c r="K6" s="159" t="s">
        <v>39067</v>
      </c>
      <c r="L6" s="159" t="str">
        <f>IFERROR(VLOOKUP(D6,DB!A:I,9,0),"")</f>
        <v>Latis</v>
      </c>
    </row>
    <row r="7" spans="1:13" ht="15">
      <c r="A7" s="159" t="s">
        <v>39068</v>
      </c>
      <c r="B7" s="159" t="str">
        <f>IFERROR(VLOOKUP(D7,DB!A:K,11,0),"")</f>
        <v>R5</v>
      </c>
      <c r="C7" s="159">
        <v>2</v>
      </c>
      <c r="D7" s="159" t="s">
        <v>31780</v>
      </c>
      <c r="E7" s="159" t="s">
        <v>38964</v>
      </c>
      <c r="F7" s="160">
        <v>45950.587557870371</v>
      </c>
      <c r="G7" s="161">
        <f ca="1">IFERROR(NOW()-F7,"")</f>
        <v>5.5788194440538064E-3</v>
      </c>
      <c r="H7" s="160">
        <v>45950.579224537039</v>
      </c>
      <c r="I7" s="159" t="str">
        <f>IFERROR(VLOOKUP(D7,DB!A:F,6,0),"")</f>
        <v>Generator-SG</v>
      </c>
      <c r="J7" s="159" t="str">
        <f>IFERROR(VLOOKUP(D7,DB!A:G,7,0),"")</f>
        <v>Vandalized</v>
      </c>
      <c r="K7" s="159" t="s">
        <v>39069</v>
      </c>
      <c r="L7" s="159" t="str">
        <f>IFERROR(VLOOKUP(D7,DB!A:I,9,0),"")</f>
        <v>Latis</v>
      </c>
    </row>
    <row r="8" spans="1:13" ht="15">
      <c r="A8" s="159"/>
      <c r="B8" s="159" t="str">
        <f>IFERROR(VLOOKUP(D8,DB!A:K,11,0),"")</f>
        <v/>
      </c>
      <c r="C8" s="159"/>
      <c r="D8" s="159"/>
      <c r="E8" s="159"/>
      <c r="F8" s="160"/>
      <c r="G8" s="161">
        <f ca="1">IFERROR(NOW()-F8,"")</f>
        <v>45950.593136689815</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45950.593136689815</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45950.593136689815</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45950.593136689815</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45950.593136689815</v>
      </c>
      <c r="H12" s="160"/>
      <c r="I12" s="159" t="str">
        <f>IFERROR(VLOOKUP(D12,DB!A:F,6,0),"")</f>
        <v/>
      </c>
      <c r="J12" s="159" t="str">
        <f>IFERROR(VLOOKUP(D12,DB!A:G,7,0),"")</f>
        <v/>
      </c>
      <c r="K12" s="159"/>
      <c r="L12" s="159" t="str">
        <f>IFERROR(VLOOKUP(D12,DB!A:I,9,0),"")</f>
        <v/>
      </c>
    </row>
    <row r="13" spans="1:13" ht="15">
      <c r="A13" s="159"/>
      <c r="B13" s="159" t="str">
        <f>IFERROR(VLOOKUP(D13,DB!A:K,11,0),"")</f>
        <v/>
      </c>
      <c r="C13" s="159"/>
      <c r="D13"/>
      <c r="E13" s="159"/>
      <c r="F13" s="160"/>
      <c r="G13" s="161">
        <f ca="1">IFERROR(NOW()-F13,"")</f>
        <v>45950.593136689815</v>
      </c>
      <c r="H13" s="160"/>
      <c r="I13" s="159" t="str">
        <f>IFERROR(VLOOKUP(D13,DB!A:F,6,0),"")</f>
        <v/>
      </c>
      <c r="J13" s="159" t="str">
        <f>IFERROR(VLOOKUP(D13,DB!A:G,7,0),"")</f>
        <v/>
      </c>
      <c r="K13" s="159"/>
      <c r="L13" s="159" t="str">
        <f>IFERROR(VLOOKUP(D13,DB!A:I,9,0),"")</f>
        <v/>
      </c>
    </row>
    <row r="14" spans="1:13" ht="15">
      <c r="A14" s="159"/>
      <c r="B14" s="159" t="str">
        <f>IFERROR(VLOOKUP(D14,DB!A:K,11,0),"")</f>
        <v/>
      </c>
      <c r="C14" s="159"/>
      <c r="D14" s="162"/>
      <c r="E14" s="159"/>
      <c r="F14" s="160"/>
      <c r="G14" s="161">
        <f ca="1">IFERROR(NOW()-F14,"")</f>
        <v>45950.593136689815</v>
      </c>
      <c r="H14" s="160"/>
      <c r="I14" s="159" t="str">
        <f>IFERROR(VLOOKUP(D14,DB!A:F,6,0),"")</f>
        <v/>
      </c>
      <c r="J14" s="159" t="str">
        <f>IFERROR(VLOOKUP(D14,DB!A:G,7,0),"")</f>
        <v/>
      </c>
      <c r="K14" s="159"/>
      <c r="L14" s="159" t="str">
        <f>IFERROR(VLOOKUP(D14,DB!A:I,9,0),"")</f>
        <v/>
      </c>
    </row>
    <row r="15" spans="1:13" ht="15">
      <c r="A15" s="159"/>
      <c r="B15" s="159" t="str">
        <f>IFERROR(VLOOKUP(D15,DB!A:K,11,0),"")</f>
        <v/>
      </c>
      <c r="C15" s="159"/>
      <c r="D15"/>
      <c r="E15" s="159"/>
      <c r="F15" s="160"/>
      <c r="G15" s="161">
        <f ca="1">IFERROR(NOW()-F15,"")</f>
        <v>45950.593136689815</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45950.593136689815</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45950.593136689815</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45950.593136689815</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45950.593136689815</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45950.593136689815</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45950.593136689815</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45950.593136689815</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45950.593136689815</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45950.593136689815</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45950.593136689815</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45950.593136689815</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45950.593136689815</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45950.593136689815</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45950.593136689815</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45950.593136689815</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45950.593136689815</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45950.593136689815</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45950.593136689815</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45950.593136689815</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45950.593136689815</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45950.593136689815</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45950.593136689815</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45950.593136689815</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45950.593136689815</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45950.593136689815</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45950.593136689815</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45950.593136689815</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45950.593136689815</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45950.593136689815</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45950.593136689815</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45950.593136689815</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45950.593136689815</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45950.593136689815</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45950.593136689815</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45950.593136689815</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45950.593136689815</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45950.593136689815</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45950.593136689815</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45950.593136689815</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45950.593136689815</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45950.593136689815</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45950.593136689815</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45950.593136689815</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45950.593136689815</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45950.593136689815</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45950.593136689815</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45950.593136689815</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45950.593136689815</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45950.593136689815</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45950.593136689815</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45950.593136689815</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45950.593136689815</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45950.593136689815</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45950.593136689815</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45950.593136689815</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45950.593136689815</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45950.593136689815</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45950.593136689815</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45950.593136689815</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45950.593136689815</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45950.593136689815</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45950.593136689815</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45950.593136689815</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45950.593136689815</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45950.593136689815</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45950.593136689815</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45950.593136689815</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45950.593136689815</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45950.593136689815</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45950.593136689815</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45950.593136689815</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45950.593136689815</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45950.593136689815</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45950.593136689815</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45950.593136689815</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45950.593136689815</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45950.593136689815</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45950.593136689815</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45950.593136689815</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45950.593136689815</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45950.593136689815</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45950.593136689815</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45950.593136689815</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45950.593136689815</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45950.593136689815</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45950.593136689815</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45950.593136689815</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45950.593136689815</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45950.593136689815</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45950.593136689815</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45950.593136689815</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45950.593136689815</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45950.593136689815</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45950.593136689815</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45950.593136689815</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45950.593136689815</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45950.593136689815</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45950.593136689815</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45950.593136689815</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45950.593136689815</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45950.593136689815</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45950.593136689815</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45950.593136689815</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45950.593136689815</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45950.593136689815</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45950.593136689815</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45950.593136689815</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45950.593136689815</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45950.593136689815</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45950.593136689815</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45950.593136689815</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45950.593136689815</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45950.593136689815</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45950.593136689815</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45950.593136689815</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45950.593136689815</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45950.593136689815</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45950.593136689815</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45950.593136689815</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45950.593136689815</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45950.593136689815</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45950.593136689815</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45950.593136689815</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45950.593136689815</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45950.593136689815</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45950.593136689815</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45950.593136689815</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45950.593136689815</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45950.593136689815</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45950.593136689815</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45950.593136689815</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45950.593136689815</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45950.593136689815</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45950.593136689815</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45950.593136689815</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45950.593136689815</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45950.593136689815</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45950.593136689815</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45950.593136689815</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45950.593136689815</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45950.593136689815</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45950.593136689815</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45950.593136689815</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45950.593136689815</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45950.593136689815</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45950.593136689815</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45950.593136689815</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45950.593136689815</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45950.593136689815</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45950.593136689815</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45950.593136689815</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45950.593136689815</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45950.593136689815</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45950.593136689815</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45950.593136689815</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45950.593136689815</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45950.593136689815</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45950.593136689815</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45950.593136689815</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45950.593136689815</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45950.593136689815</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45950.593136689815</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45950.593136689815</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45950.593136689815</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45950.593136689815</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45950.593136689815</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45950.593136689815</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45950.593136689815</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45950.593136689815</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45950.593136689815</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45950.593136689815</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45950.593136689815</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45950.593136689815</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45950.593136689815</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45950.593136689815</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45950.593136689815</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45950.593136689815</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45950.593136689815</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45950.593136689815</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45950.593136689815</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45950.593136689815</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45950.593136689815</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45950.593136689815</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45950.593136689815</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45950.593136689815</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45950.593136689815</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45950.593136689815</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45950.593136689815</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45950.593136689815</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45950.593136689815</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45950.593136689815</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45950.593136689815</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45950.593136689815</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45950.593136689815</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45950.593136689815</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45950.593136689815</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45950.593136689815</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45950.593136689815</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45950.593136689815</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45950.593136689815</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45950.593136689815</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45950.593136689815</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45950.593136689815</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45950.593136689815</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45950.593136689815</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45950.593136689815</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45950.593136689815</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45950.593136689815</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45950.593136689815</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45950.593136689815</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45950.593136689815</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45950.593136689815</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45950.593136689815</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45950.593136689815</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45950.593136689815</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45950.593136689815</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45950.593136689815</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45950.593136689815</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45950.593136689815</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45950.593136689815</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45950.593136689815</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45950.593136689815</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45950.593136689815</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45950.593136689815</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45950.593136689815</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45950.593136689815</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45950.593136689815</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45950.593136689815</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45950.593136689815</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45950.593136689815</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45950.593136689815</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45950.593136689815</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45950.593136689815</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45950.593136689815</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45950.593136689815</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45950.593136689815</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45950.593136689815</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45950.593136689815</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45950.593136689815</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45950.593136689815</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45950.593136689815</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45950.593136689815</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45950.593136689815</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45950.593136689815</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45950.593136689815</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45950.593136689815</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45950.593136689815</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45950.593136689815</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45950.593136689815</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45950.593136689815</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45950.593136689815</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45950.593136689815</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45950.593136689815</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45950.593136689815</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45950.593136689815</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45950.593136689815</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45950.593136689815</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45950.593136689815</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45950.593136689815</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45950.593136689815</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45950.593136689815</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45950.593136689815</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45950.593136689815</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45950.593136689815</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45950.593136689815</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45950.593136689815</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45950.593136689815</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45950.593136689815</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45950.593136689815</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45950.593136689815</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45950.593136689815</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45950.593136689815</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45950.593136689815</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45950.593136689815</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45950.593136689815</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45950.593136689815</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45950.593136689815</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45950.593136689815</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45950.593136689815</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45950.593136689815</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45950.593136689815</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45950.593136689815</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45950.593136689815</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45950.593136689815</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45950.593136689815</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45950.593136689815</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45950.593136689815</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45950.593136689815</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45950.593136689815</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45950.593136689815</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45950.593136689815</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45950.593136689815</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45950.593136689815</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45950.593136689815</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45950.593136689815</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45950.593136689815</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45950.593136689815</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45950.593136689815</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45950.593136689815</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45950.593136689815</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45950.593136689815</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45950.593136689815</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45950.593136689815</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45950.593136689815</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45950.593136689815</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45950.593136689815</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45950.593136689815</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45950.593136689815</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45950.593136689815</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45950.593136689815</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45950.593136689815</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45950.593136689815</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45950.593136689815</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45950.593136689815</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45950.593136689815</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45950.593136689815</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45950.593136689815</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45950.593136689815</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45950.593136689815</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45950.593136689815</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45950.593136689815</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45950.593136689815</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45950.593136689815</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45950.593136689815</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45950.593136689815</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45950.593136689815</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45950.593136689815</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45950.593136689815</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45950.593136689815</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45950.593136689815</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45950.593136689815</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45950.593136689815</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45950.593136689815</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45950.593136689815</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45950.593136689815</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45950.593136689815</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45950.593136689815</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45950.593136689815</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45950.593136689815</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45950.593136689815</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45950.593136689815</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45950.593136689815</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45950.593136689815</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45950.593136689815</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45950.593136689815</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45950.593136689815</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45950.593136689815</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45950.593136689815</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45950.593136689815</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45950.593136689815</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45950.593136689815</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45950.593136689815</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45950.593136689815</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45950.593136689815</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45950.593136689815</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45950.593136689815</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45950.593136689815</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45950.593136689815</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45950.593136689815</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45950.593136689815</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45950.593136689815</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45950.593136689815</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45950.593136689815</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45950.593136689815</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45950.593136689815</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45950.593136689815</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45950.593136689815</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45950.593136689815</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45950.593136689815</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45950.593136689815</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45950.593136689815</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45950.593136689815</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45950.593136689815</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45950.593136689815</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45950.593136689815</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45950.593136689815</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45950.593136689815</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45950.593136689815</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45950.593136689815</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45950.593136689815</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45950.593136689815</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45950.593136689815</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45950.593136689815</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45950.593136689815</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45950.593136689815</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45950.593136689815</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45950.593136689815</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45950.593136689815</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45950.593136689815</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45950.593136689815</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45950.593136689815</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45950.593136689815</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45950.593136689815</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45950.593136689815</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45950.593136689815</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45950.593136689815</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45950.593136689815</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45950.593136689815</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45950.593136689815</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45950.593136689815</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45950.593136689815</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45950.593136689815</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45950.593136689815</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45950.593136689815</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45950.593136689815</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45950.593136689815</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45950.593136689815</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45950.593136689815</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45950.593136689815</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45950.593136689815</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45950.593136689815</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45950.593136689815</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45950.593136689815</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45950.593136689815</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45950.593136689815</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45950.593136689815</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45950.593136689815</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45950.593136689815</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45950.593136689815</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45950.593136689815</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45950.593136689815</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45950.593136689815</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45950.593136689815</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45950.593136689815</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45950.593136689815</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45950.593136689815</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45950.593136689815</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45950.593136689815</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45950.593136689815</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45950.593136689815</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45950.593136689815</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45950.593136689815</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45950.593136689815</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45950.593136689815</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45950.593136689815</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45950.593136689815</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45950.593136689815</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45950.593136689815</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45950.593136689815</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45950.593136689815</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45950.593136689815</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45950.593136689815</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45950.593136689815</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45950.593136689815</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45950.593136689815</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45950.593136689815</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45950.593136689815</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45950.593136689815</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45950.593136689815</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45950.593136689815</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45950.593136689815</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45950.593136689815</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45950.593136689815</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45950.593136689815</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45950.593136689815</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45950.593136689815</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45950.593136689815</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45950.593136689815</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45950.593136689815</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45950.593136689815</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45950.593136689815</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45950.593136689815</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45950.593136689815</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45950.593136689815</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45950.593136689815</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45950.593136689815</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45950.593136689815</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45950.593136689815</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45950.593136689815</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45950.593136689815</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45950.593136689815</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45950.593136689815</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45950.593136689815</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45950.593136689815</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45950.593136689815</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45950.593136689815</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45950.593136689815</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45950.593136689815</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45950.593136689815</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45950.593136689815</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45950.593136689815</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45950.593136689815</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45950.593136689815</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45950.593136689815</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45950.593136689815</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45950.593136689815</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45950.593136689815</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45950.593136689815</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45950.593136689815</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45950.593136689815</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45950.593136689815</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45950.593136689815</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45950.593136689815</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45950.593136689815</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45950.593136689815</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45950.593136689815</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45950.593136689815</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45950.593136689815</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45950.593136689815</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45950.593136689815</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45950.593136689815</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45950.593136689815</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45950.593136689815</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45950.593136689815</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45950.593136689815</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45950.593136689815</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45950.593136689815</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45950.593136689815</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45950.593136689815</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45950.593136689815</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45950.593136689815</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45950.593136689815</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45950.593136689815</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45950.593136689815</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45950.593136689815</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45950.593136689815</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45950.593136689815</v>
      </c>
      <c r="H532" s="160"/>
      <c r="I532" s="159" t="str">
        <f>IFERROR(VLOOKUP(D532,DB!A:F,6,0),"")</f>
        <v/>
      </c>
      <c r="J532" s="159" t="str">
        <f>IFERROR(VLOOKUP(D532,DB!A:G,7,0),"")</f>
        <v/>
      </c>
      <c r="K532" s="159"/>
      <c r="L532" s="159" t="str">
        <f>IFERROR(VLOOKUP(D532,DB!A:I,9,0),"")</f>
        <v/>
      </c>
    </row>
    <row r="533" spans="1:12" ht="15">
      <c r="A533" s="159"/>
      <c r="B533" s="159" t="str">
        <f>IFERROR(VLOOKUP(D533,DB!A:K,11,0),"")</f>
        <v/>
      </c>
      <c r="C533" s="159"/>
      <c r="D533" s="159"/>
      <c r="E533" s="159"/>
      <c r="F533" s="160"/>
      <c r="G533" s="161">
        <f ca="1">IFERROR(NOW()-F533,"")</f>
        <v>45950.593136689815</v>
      </c>
      <c r="H533" s="160"/>
      <c r="I533" s="159" t="str">
        <f>IFERROR(VLOOKUP(D533,DB!A:F,6,0),"")</f>
        <v/>
      </c>
      <c r="J533" s="159" t="str">
        <f>IFERROR(VLOOKUP(D533,DB!A:G,7,0),"")</f>
        <v/>
      </c>
      <c r="K533" s="159"/>
      <c r="L533" s="159" t="str">
        <f>IFERROR(VLOOKUP(D533,DB!A:I,9,0),"")</f>
        <v/>
      </c>
    </row>
    <row r="534" spans="1:12" ht="15">
      <c r="A534" s="159"/>
      <c r="B534" s="159" t="str">
        <f>IFERROR(VLOOKUP(D534,DB!A:K,11,0),"")</f>
        <v/>
      </c>
      <c r="C534" s="159"/>
      <c r="D534" s="159"/>
      <c r="E534" s="159"/>
      <c r="F534" s="160"/>
      <c r="G534" s="161">
        <f ca="1">IFERROR(NOW()-F534,"")</f>
        <v>45950.593136689815</v>
      </c>
      <c r="H534" s="160"/>
      <c r="I534" s="159" t="str">
        <f>IFERROR(VLOOKUP(D534,DB!A:F,6,0),"")</f>
        <v/>
      </c>
      <c r="J534" s="159" t="str">
        <f>IFERROR(VLOOKUP(D534,DB!A:G,7,0),"")</f>
        <v/>
      </c>
      <c r="K534" s="159"/>
      <c r="L534" s="159" t="str">
        <f>IFERROR(VLOOKUP(D534,DB!A:I,9,0),"")</f>
        <v/>
      </c>
    </row>
    <row r="535" spans="1:12" ht="15">
      <c r="A535" s="159"/>
      <c r="B535" s="159" t="str">
        <f>IFERROR(VLOOKUP(D535,DB!A:K,11,0),"")</f>
        <v/>
      </c>
      <c r="C535" s="159"/>
      <c r="D535" s="159"/>
      <c r="E535" s="159"/>
      <c r="F535" s="160"/>
      <c r="G535" s="161">
        <f ca="1">IFERROR(NOW()-F535,"")</f>
        <v>45950.593136689815</v>
      </c>
      <c r="H535" s="160"/>
      <c r="I535" s="159" t="str">
        <f>IFERROR(VLOOKUP(D535,DB!A:F,6,0),"")</f>
        <v/>
      </c>
      <c r="J535" s="159" t="str">
        <f>IFERROR(VLOOKUP(D535,DB!A:G,7,0),"")</f>
        <v/>
      </c>
      <c r="K535" s="159"/>
      <c r="L535" s="159" t="str">
        <f>IFERROR(VLOOKUP(D535,DB!A:I,9,0),"")</f>
        <v/>
      </c>
    </row>
    <row r="536" spans="1:12" ht="15">
      <c r="A536" s="159"/>
      <c r="B536" s="159" t="str">
        <f>IFERROR(VLOOKUP(D536,DB!A:K,11,0),"")</f>
        <v/>
      </c>
      <c r="C536" s="159"/>
      <c r="D536" s="159"/>
      <c r="E536" s="159"/>
      <c r="F536" s="160"/>
      <c r="G536" s="161">
        <f ca="1">IFERROR(NOW()-F536,"")</f>
        <v>45950.593136689815</v>
      </c>
      <c r="H536" s="160"/>
      <c r="I536" s="159" t="str">
        <f>IFERROR(VLOOKUP(D536,DB!A:F,6,0),"")</f>
        <v/>
      </c>
      <c r="J536" s="159" t="str">
        <f>IFERROR(VLOOKUP(D536,DB!A:G,7,0),"")</f>
        <v/>
      </c>
      <c r="K536" s="159"/>
      <c r="L536" s="159" t="str">
        <f>IFERROR(VLOOKUP(D536,DB!A:I,9,0),"")</f>
        <v/>
      </c>
    </row>
    <row r="537" spans="1:12" ht="15">
      <c r="A537" s="159"/>
      <c r="B537" s="159" t="str">
        <f>IFERROR(VLOOKUP(D537,DB!A:K,11,0),"")</f>
        <v/>
      </c>
      <c r="C537" s="159"/>
      <c r="D537" s="159"/>
      <c r="E537" s="159"/>
      <c r="F537" s="160"/>
      <c r="G537" s="161">
        <f ca="1">IFERROR(NOW()-F537,"")</f>
        <v>45950.593136689815</v>
      </c>
      <c r="H537" s="160"/>
      <c r="I537" s="159" t="str">
        <f>IFERROR(VLOOKUP(D537,DB!A:F,6,0),"")</f>
        <v/>
      </c>
      <c r="J537" s="159" t="str">
        <f>IFERROR(VLOOKUP(D537,DB!A:G,7,0),"")</f>
        <v/>
      </c>
      <c r="K537" s="159"/>
      <c r="L537" s="159" t="str">
        <f>IFERROR(VLOOKUP(D537,DB!A:I,9,0),"")</f>
        <v/>
      </c>
    </row>
    <row r="538" spans="1:12" ht="15"/>
    <row r="539" spans="1:12" ht="15"/>
    <row r="540" spans="1:12" ht="15"/>
    <row r="541" spans="1:12" ht="15"/>
    <row r="542" spans="1:12" ht="15"/>
    <row r="543" spans="1:12" ht="15"/>
    <row r="544" spans="1:1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7" ht="15"/>
    <row r="648" ht="15"/>
    <row r="650" ht="15"/>
    <row r="651" ht="15"/>
    <row r="652" ht="15"/>
    <row r="653" ht="15"/>
    <row r="655" ht="15"/>
    <row r="656" ht="15"/>
    <row r="663" ht="15"/>
    <row r="664" ht="15"/>
    <row r="665" ht="15"/>
    <row r="666" ht="15"/>
    <row r="667" ht="15"/>
    <row r="668" ht="15"/>
    <row r="671" ht="15"/>
    <row r="672" ht="15"/>
    <row r="673" ht="15"/>
    <row r="674" ht="15"/>
    <row r="675" ht="15"/>
    <row r="676" ht="15"/>
    <row r="677" ht="15"/>
    <row r="678" ht="15"/>
    <row r="679" ht="15"/>
    <row r="680" ht="15"/>
    <row r="681" ht="15"/>
    <row r="682"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8" ht="15"/>
    <row r="739" ht="15"/>
    <row r="776" ht="15"/>
    <row r="777" ht="15"/>
    <row r="778" ht="15"/>
    <row r="779" ht="15"/>
    <row r="780" ht="15"/>
    <row r="781" ht="15"/>
    <row r="782" ht="15"/>
    <row r="783" ht="15"/>
    <row r="784" ht="15"/>
    <row r="785"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6" ht="15"/>
    <row r="867" ht="15"/>
    <row r="868" ht="15"/>
    <row r="870" ht="15"/>
    <row r="871"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4" ht="15"/>
    <row r="905" ht="15"/>
    <row r="1075" ht="15"/>
    <row r="1076" ht="15"/>
    <row r="1077" ht="15"/>
    <row r="1078" ht="15"/>
    <row r="1079" ht="15"/>
    <row r="1080" ht="15"/>
    <row r="1086" ht="15"/>
    <row r="1087" ht="15"/>
    <row r="1088" ht="15"/>
    <row r="1089" ht="15"/>
    <row r="1090" ht="15"/>
    <row r="1091" ht="15"/>
    <row r="1092"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3" ht="15"/>
    <row r="1144" ht="15"/>
    <row r="1150" ht="15"/>
    <row r="1151" ht="15"/>
    <row r="1153" ht="15"/>
    <row r="1154" ht="15"/>
    <row r="1155" ht="15"/>
    <row r="1156" ht="15"/>
    <row r="1157" ht="15"/>
    <row r="1158" ht="15"/>
    <row r="1159" ht="15"/>
    <row r="1161" ht="15"/>
    <row r="1162" ht="15"/>
    <row r="1163"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8" ht="15"/>
    <row r="1209" ht="15"/>
    <row r="1210" ht="15"/>
    <row r="1211" ht="15"/>
    <row r="1212" ht="15"/>
    <row r="1213" ht="15"/>
    <row r="1214" ht="15"/>
    <row r="1215" ht="15"/>
    <row r="1216" ht="15"/>
    <row r="1217" ht="15"/>
    <row r="1218" ht="15"/>
    <row r="1219" ht="15"/>
    <row r="1220" ht="15"/>
    <row r="1221" ht="15"/>
    <row r="1222" ht="15"/>
    <row r="1223" ht="15"/>
    <row r="1224" ht="15"/>
    <row r="1225" ht="15"/>
    <row r="1226" ht="15"/>
    <row r="1227" ht="15"/>
    <row r="1228" ht="15"/>
    <row r="1229" ht="15"/>
    <row r="1232" ht="15"/>
    <row r="1233" ht="15"/>
    <row r="1234" ht="15"/>
    <row r="1235" ht="15"/>
    <row r="1236" ht="15"/>
    <row r="1237" ht="15"/>
    <row r="1238" ht="15"/>
    <row r="1239" ht="15"/>
    <row r="1240" ht="15"/>
    <row r="1241" ht="15"/>
    <row r="1242" ht="15"/>
    <row r="1243" ht="15"/>
    <row r="1244" ht="15"/>
    <row r="1245" ht="15"/>
    <row r="1247" ht="15"/>
    <row r="1248" ht="15"/>
    <row r="1249" ht="15"/>
    <row r="1250" ht="15"/>
    <row r="1251" ht="15"/>
    <row r="1252" ht="15"/>
    <row r="1253" ht="15"/>
    <row r="1254" ht="15"/>
    <row r="1255" ht="15"/>
    <row r="1256" ht="15"/>
    <row r="1257" ht="15"/>
    <row r="1258" ht="15"/>
    <row r="1261" ht="15"/>
    <row r="1262" ht="15"/>
    <row r="1263" ht="15"/>
    <row r="1264" ht="15"/>
    <row r="1265" ht="15"/>
    <row r="1266" ht="15"/>
    <row r="1267" ht="15"/>
    <row r="1269" ht="15"/>
    <row r="1270" ht="15"/>
    <row r="1271" ht="15"/>
    <row r="1272" ht="15"/>
    <row r="1273" ht="15"/>
    <row r="1274" ht="15"/>
    <row r="1275" ht="15"/>
    <row r="1276" ht="15"/>
    <row r="1277" ht="15"/>
    <row r="1278" ht="15"/>
    <row r="1279" ht="15"/>
    <row r="1281" ht="15"/>
    <row r="1282" ht="15"/>
    <row r="1283" ht="15"/>
    <row r="1284" ht="15"/>
    <row r="1285" ht="15"/>
    <row r="1286" ht="15"/>
    <row r="1287" ht="15"/>
    <row r="1288" ht="15"/>
    <row r="1289" ht="15"/>
    <row r="1290" ht="15"/>
    <row r="1298" ht="15"/>
    <row r="1299" ht="15"/>
    <row r="1302" ht="15"/>
    <row r="1303" ht="15"/>
    <row r="1304" ht="15"/>
    <row r="1305" ht="15"/>
    <row r="1306" ht="15"/>
    <row r="1307" ht="15"/>
    <row r="1308" ht="15"/>
    <row r="1309" ht="15"/>
    <row r="1312" ht="15"/>
    <row r="1313" ht="15"/>
    <row r="1314" ht="15"/>
    <row r="1315" ht="15"/>
    <row r="1316" ht="15"/>
    <row r="1317" ht="15"/>
    <row r="1318" ht="15"/>
    <row r="1319" ht="15"/>
    <row r="1320" ht="15"/>
    <row r="1321" ht="15"/>
    <row r="1322" ht="15"/>
    <row r="1323" ht="15"/>
    <row r="1325" ht="15"/>
    <row r="1326" ht="15"/>
    <row r="1327" ht="15"/>
    <row r="1330" ht="15"/>
    <row r="1332" ht="15"/>
    <row r="1334" ht="15"/>
    <row r="1337" ht="15"/>
    <row r="1338" ht="15"/>
    <row r="1339" ht="15"/>
    <row r="1341" ht="15"/>
  </sheetData>
  <dataValidations count="2">
    <dataValidation allowBlank="1" showInputMessage="1" showErrorMessage="1" sqref="E1" xr:uid="{920C6338-E771-4DAE-8C89-92A9093EA4DE}"/>
    <dataValidation type="list" allowBlank="1" showInputMessage="1" showErrorMessage="1" sqref="E2:E5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0"/>
  <sheetViews>
    <sheetView workbookViewId="0">
      <selection activeCell="D2" sqref="D2:D5"/>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39070</v>
      </c>
      <c r="B2" s="105" t="str">
        <f>IFERROR(VLOOKUP(D2,DB!A:K,11,0),"")</f>
        <v>R6</v>
      </c>
      <c r="C2" s="107">
        <v>2</v>
      </c>
      <c r="D2" s="105" t="s">
        <v>38946</v>
      </c>
      <c r="E2" s="108" t="s">
        <v>38964</v>
      </c>
      <c r="F2" s="109">
        <v>45950.453055555554</v>
      </c>
      <c r="G2" s="78">
        <f ca="1">IFERROR(NOW()-F2,"-")</f>
        <v>0.14008113426098134</v>
      </c>
      <c r="H2" s="109">
        <v>45950.420312499999</v>
      </c>
      <c r="I2" s="105" t="str">
        <f>IFERROR(VLOOKUP(D2,DB!A:F,6,0),"")</f>
        <v>Generator-SG</v>
      </c>
      <c r="J2" s="104" t="str">
        <f>IFERROR(VLOOKUP(D2,DB!A:G,7,0),"")</f>
        <v>Vandalized</v>
      </c>
      <c r="K2" s="110" t="s">
        <v>39071</v>
      </c>
      <c r="L2" s="111" t="str">
        <f>IFERROR(VLOOKUP(D2,DB!A:I,9,0),"")</f>
        <v>Latis</v>
      </c>
    </row>
    <row r="3" spans="1:16383" ht="31.5" customHeight="1">
      <c r="A3" s="106" t="s">
        <v>39072</v>
      </c>
      <c r="B3" s="105" t="str">
        <f>IFERROR(VLOOKUP(D3,DB!A:K,11,0),"")</f>
        <v>R6</v>
      </c>
      <c r="C3" s="107">
        <v>1</v>
      </c>
      <c r="D3" s="105" t="s">
        <v>36888</v>
      </c>
      <c r="E3" s="108" t="s">
        <v>38964</v>
      </c>
      <c r="F3" s="109">
        <v>45950.476319444446</v>
      </c>
      <c r="G3" s="78">
        <f ca="1">IFERROR(NOW()-F3,"-")</f>
        <v>0.11681724536902038</v>
      </c>
      <c r="H3" s="109">
        <v>45950.47047453704</v>
      </c>
      <c r="I3" s="105" t="str">
        <f>IFERROR(VLOOKUP(D3,DB!A:F,6,0),"")</f>
        <v>Generator-SG</v>
      </c>
      <c r="J3" s="104" t="str">
        <f>IFERROR(VLOOKUP(D3,DB!A:G,7,0),"")</f>
        <v>Vandalized</v>
      </c>
      <c r="K3" s="110" t="s">
        <v>39073</v>
      </c>
      <c r="L3" s="111" t="str">
        <f>IFERROR(VLOOKUP(D3,DB!A:I,9,0),"")</f>
        <v>Latis</v>
      </c>
    </row>
    <row r="4" spans="1:16383" ht="31.5" customHeight="1">
      <c r="A4" s="106"/>
      <c r="B4" s="105" t="str">
        <f>IFERROR(VLOOKUP(D4,DB!A:K,11,0),"")</f>
        <v/>
      </c>
      <c r="C4" s="107"/>
      <c r="D4" s="105"/>
      <c r="E4" s="108"/>
      <c r="F4" s="109"/>
      <c r="G4" s="78">
        <f ca="1">IFERROR(NOW()-F4,"-")</f>
        <v>45950.593136689815</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45950.593136689815</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45950.593136689815</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45950.593136689815</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45950.593136689815</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45950.593136689815</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45950.593136689815</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45950.593136689815</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45950.593136689815</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45950.593136689815</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45950.593136689815</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45950.593136689815</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45950.593136689815</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45950.593136689815</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45950.593136689815</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45950.593136689815</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45950.593136689815</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45950.593136689815</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45950.593136689815</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45950.593136689815</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45950.593136689815</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45950.593136689815</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45950.593136689815</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45950.593136689815</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45950.593136689815</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45950.593136689815</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45950.593136689815</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45950.593136689815</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45950.593136689815</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45950.593136689815</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45950.593136689815</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45950.593136689815</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45950.593136689815</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45950.593136689815</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45950.593136689815</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45950.593136689815</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45950.593136689815</v>
      </c>
      <c r="H40" s="109"/>
      <c r="I40" s="105" t="str">
        <f>IFERROR(VLOOKUP(D40,DB!A:F,6,0),"")</f>
        <v/>
      </c>
      <c r="J40" s="104" t="str">
        <f>IFERROR(VLOOKUP(D40,DB!A:G,7,0),"")</f>
        <v/>
      </c>
      <c r="K40" s="110"/>
      <c r="L40" s="111" t="str">
        <f>IFERROR(VLOOKUP(D40,DB!A:I,9,0),"")</f>
        <v/>
      </c>
    </row>
  </sheetData>
  <dataValidations count="2">
    <dataValidation allowBlank="1" showInputMessage="1" showErrorMessage="1" sqref="E1" xr:uid="{380493DB-286A-4683-AF55-C78F04945A49}"/>
    <dataValidation type="list" allowBlank="1" showInputMessage="1" showErrorMessage="1" sqref="E2:E4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2025-10-20T11:14:46Z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