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15" documentId="13_ncr:1_{F6CB121F-512D-4AA6-A0C1-0FB36C537598}" xr6:coauthVersionLast="47" xr6:coauthVersionMax="47" xr10:uidLastSave="{8FCF0C70-1284-45D7-AEF1-6D8DFE84E62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<sst xmlns="http://schemas.openxmlformats.org/spreadsheetml/2006/main" count="178585" uniqueCount="39075">
  <si>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</si>
  <si>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</si>
  <si>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</si>
  <si>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</si>
  <si>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</si>
  <si>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</si>
  <si>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</si>
  <si>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</si>
  <si>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</si>
  <si>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</si>
  <si>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</si>
  <si>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</si>
  <si>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</si>
  <si>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</si>
  <si>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</si>
  <si>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</si>
  <si>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</si>
  <si>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</si>
  <si>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</si>
  <si>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</si>
  <si>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</si>
  <si>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</si>
  <si>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</si>
  <si>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</si>
  <si>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</si>
  <si>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</si>
  <si>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</si>
  <si>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</si>
  <si>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</si>
  <si>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</si>
  <si>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</si>
  <si>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</si>
  <si>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</si>
  <si>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</si>
  <si>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</si>
  <si>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</si>
  <si>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</si>
  <si>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</si>
  <si>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</si>
  <si>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</si>
  <si>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</si>
  <si>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</si>
  <si>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</si>
  <si>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</si>
  <si>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</si>
  <si>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</si>
  <si>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</si>
  <si>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</si>
  <si>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</si>
  <si>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</si>
  <si>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</si>
  <si>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</si>
  <si>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</si>
  <si>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</si>
  <si>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</si>
  <si>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</si>
  <si>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</si>
  <si>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</si>
  <si>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</si>
  <si>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</si>
  <si>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</si>
  <si>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</si>
  <si>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</si>
  <si>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</si>
  <si>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</si>
  <si>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</si>
  <si>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</si>
  <si>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</si>
  <si>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</si>
  <si>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</si>
  <si>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</si>
  <si>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</si>
  <si>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</si>
  <si>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</si>
  <si>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</si>
  <si>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</si>
  <si>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</si>
  <si>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</si>
  <si>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</si>
  <si>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</si>
  <si>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</si>
  <si>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</si>
  <si>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</si>
  <si>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</si>
  <si>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</si>
  <si>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</si>
  <si>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</si>
  <si>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</si>
  <si>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</si>
  <si>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</si>
  <si>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</si>
  <si>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</si>
  <si>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</si>
  <si>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</si>
  <si>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</si>
  <si>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</si>
  <si>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</si>
  <si>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</si>
  <si>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</si>
  <si>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</si>
  <si>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</si>
  <si>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</si>
  <si>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</si>
  <si>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</si>
  <si>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</si>
  <si>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</si>
  <si>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</si>
  <si>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</si>
  <si>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</si>
  <si>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</si>
  <si>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</si>
  <si>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</si>
  <si>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</si>
  <si>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</si>
  <si>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</si>
  <si>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</si>
  <si>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</si>
  <si>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</si>
  <si>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</si>
  <si>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</si>
  <si>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</si>
  <si>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</si>
  <si>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</si>
  <si>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</si>
  <si>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</si>
  <si>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</si>
  <si>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</si>
  <si>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</si>
  <si>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</si>
  <si>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</si>
  <si>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</si>
  <si>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</si>
  <si>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</si>
  <si>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</si>
  <si>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</si>
  <si>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</si>
  <si>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</si>
  <si>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</si>
  <si>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</si>
  <si>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</si>
  <si>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</si>
  <si>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</si>
  <si>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</si>
  <si>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</si>
  <si>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</si>
  <si>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</si>
  <si>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</si>
  <si>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</si>
  <si>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</si>
  <si>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</si>
  <si>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</si>
  <si>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</si>
  <si>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</si>
  <si>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</si>
  <si>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</si>
  <si>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</si>
  <si>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</si>
  <si>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</si>
  <si>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</si>
  <si>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</si>
  <si>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</si>
  <si>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</si>
  <si>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</si>
  <si>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</si>
  <si>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</si>
  <si>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</si>
  <si>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</si>
  <si>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</si>
  <si>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</si>
  <si>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</si>
  <si>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</si>
  <si>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</si>
  <si>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</si>
  <si>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</si>
  <si>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</si>
  <si>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</si>
  <si>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</si>
  <si>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</si>
  <si>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</si>
  <si>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</si>
  <si>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</si>
  <si>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</si>
  <si>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</si>
  <si>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</si>
  <si>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</si>
  <si>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</si>
  <si>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</si>
  <si>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</si>
  <si>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</si>
  <si>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</si>
  <si>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</si>
  <si>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</si>
  <si>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</si>
  <si>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</si>
  <si>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</si>
  <si>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</si>
  <si>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</si>
  <si>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</si>
  <si>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</si>
  <si>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</si>
  <si>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</si>
  <si>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</si>
  <si>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</si>
  <si>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</si>
  <si>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</si>
  <si>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</si>
  <si>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</si>
  <si>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</si>
  <si>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</si>
  <si>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</si>
  <si>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</si>
  <si>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</si>
  <si>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</si>
  <si>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</si>
  <si>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</si>
  <si>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</si>
  <si>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</si>
  <si>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</si>
  <si>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</si>
  <si>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</si>
  <si>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</si>
  <si>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</si>
  <si>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</si>
  <si>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</si>
  <si>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</si>
  <si>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</si>
  <si>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</si>
  <si>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</si>
  <si>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</si>
  <si>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</si>
  <si>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</si>
  <si>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</si>
  <si>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</si>
  <si>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</si>
  <si>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</si>
  <si>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</si>
  <si>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</si>
  <si>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</si>
  <si>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</si>
  <si>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</si>
  <si>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</si>
  <si>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</si>
  <si>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</si>
  <si>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</si>
  <si>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</si>
  <si>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</si>
  <si>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</si>
  <si>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</si>
  <si>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</si>
  <si>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</si>
  <si>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</si>
  <si>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</si>
  <si>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</si>
  <si>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</si>
  <si>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</si>
  <si>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</si>
  <si>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</si>
  <si>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</si>
  <si>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</si>
  <si>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</si>
  <si>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</si>
  <si>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</si>
  <si>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</si>
  <si>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</si>
  <si>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</si>
  <si>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</si>
  <si>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</si>
  <si>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</si>
  <si>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</si>
  <si>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</si>
  <si>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</si>
  <si>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</si>
  <si>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</si>
  <si>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</si>
  <si>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</si>
  <si>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</si>
  <si>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</si>
  <si>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</si>
  <si>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</si>
  <si>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</si>
  <si>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</si>
  <si>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</si>
  <si>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</si>
  <si>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</si>
  <si>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</si>
  <si>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</si>
  <si>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</si>
  <si>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</si>
  <si>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</si>
  <si>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</si>
  <si>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</si>
  <si>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</si>
  <si>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</si>
  <si>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</si>
  <si>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</si>
  <si>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</si>
  <si>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</si>
  <si>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</si>
  <si>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</si>
  <si>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</si>
  <si>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</si>
  <si>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</si>
  <si>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</si>
  <si>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</si>
  <si>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</si>
  <si>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</si>
  <si>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</si>
  <si>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</si>
  <si>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</si>
  <si>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</si>
  <si>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</si>
  <si>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</si>
  <si>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</si>
  <si>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</si>
  <si>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</si>
  <si>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</si>
  <si>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</si>
  <si>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</si>
  <si>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</si>
  <si>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</si>
  <si>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</si>
  <si>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</si>
  <si>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</si>
  <si>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</si>
  <si>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</si>
  <si>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</si>
  <si>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</si>
  <si>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</si>
  <si>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</si>
  <si>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</si>
  <si>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</si>
  <si>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</si>
  <si>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</si>
  <si>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</si>
  <si>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</si>
  <si>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</si>
  <si>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</si>
  <si>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</si>
  <si>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</si>
  <si>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</si>
  <si>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</si>
  <si>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</si>
  <si>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</si>
  <si>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</si>
  <si>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</si>
  <si>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</si>
  <si>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</si>
  <si>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</si>
  <si>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</si>
  <si>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</si>
  <si>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</si>
  <si>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</si>
  <si>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</si>
  <si>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</si>
  <si>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</si>
  <si>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</si>
  <si>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</si>
  <si>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</si>
  <si>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</si>
  <si>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</si>
  <si>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</si>
  <si>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</si>
  <si>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</si>
  <si>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</si>
  <si>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</si>
  <si>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</si>
  <si>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</si>
  <si>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</si>
  <si>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</si>
  <si>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</si>
  <si>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</si>
  <si>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</si>
  <si>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</si>
  <si>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</si>
  <si>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</si>
  <si>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</si>
  <si>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</si>
  <si>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</si>
  <si>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</si>
  <si>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</si>
  <si>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</si>
  <si>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</si>
  <si>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</si>
  <si>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</si>
  <si>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</si>
  <si>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</si>
  <si>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</si>
  <si>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</si>
  <si>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</si>
  <si>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</si>
  <si>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</si>
  <si>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</si>
  <si>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</si>
  <si>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</si>
  <si>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</si>
  <si>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</si>
  <si>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</si>
  <si>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</si>
  <si>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</si>
  <si>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</si>
  <si>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</si>
  <si>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</si>
  <si>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</si>
  <si>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</si>
  <si>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</si>
  <si>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</si>
  <si>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</si>
  <si>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</si>
  <si>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</si>
  <si>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</si>
  <si>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</si>
  <si>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</si>
  <si>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</si>
  <si>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</si>
  <si>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</si>
  <si>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</si>
  <si>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</si>
  <si>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</si>
  <si>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</si>
  <si>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</si>
  <si>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</si>
  <si>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</si>
  <si>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</si>
  <si>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</si>
  <si>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</si>
  <si>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</si>
  <si>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</si>
  <si>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</si>
  <si>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</si>
  <si>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</si>
  <si>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</si>
  <si>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</si>
  <si>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</si>
  <si>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</si>
  <si>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</si>
  <si>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</si>
  <si>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</si>
  <si>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</si>
  <si>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</si>
  <si>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</si>
  <si>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</si>
  <si>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</si>
  <si>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</si>
  <si>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</si>
  <si>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</si>
  <si>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</si>
  <si>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</si>
  <si>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</si>
  <si>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</si>
  <si>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</si>
  <si>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</si>
  <si>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</si>
  <si>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</si>
  <si>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</si>
  <si>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</si>
  <si>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</si>
  <si>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</si>
  <si>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</si>
  <si>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</si>
  <si>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</si>
  <si>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</si>
  <si>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</si>
  <si>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</si>
  <si>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</si>
  <si>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</si>
  <si>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</si>
  <si>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</si>
  <si>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</si>
  <si>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</si>
  <si>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</si>
  <si>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</si>
  <si>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</si>
  <si>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</si>
  <si>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</si>
  <si>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</si>
  <si>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</si>
  <si>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</si>
  <si>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</si>
  <si>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</si>
  <si>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</si>
  <si>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</si>
  <si>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</si>
  <si>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</si>
  <si>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</si>
  <si>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</si>
  <si>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</si>
  <si>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</si>
  <si>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</si>
  <si>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</si>
  <si>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</si>
  <si>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</si>
  <si>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</si>
  <si>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</si>
  <si>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</si>
  <si>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</si>
  <si>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</si>
  <si>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</si>
  <si>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</si>
  <si>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</si>
  <si>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</si>
  <si>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</si>
  <si>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</si>
  <si>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</si>
  <si>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</si>
  <si>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</si>
  <si>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</si>
  <si>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</si>
  <si>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</si>
  <si>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</si>
  <si>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</si>
  <si>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</si>
  <si>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</si>
  <si>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</si>
  <si>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</si>
  <si>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</si>
  <si>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</si>
  <si>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</si>
  <si>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</si>
  <si>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</si>
  <si>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</si>
  <si>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</si>
  <si>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</si>
  <si>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</si>
  <si>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</si>
  <si>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</si>
  <si>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</si>
  <si>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</si>
  <si>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</si>
  <si>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</si>
  <si>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</si>
  <si>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</si>
  <si>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</si>
  <si>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</si>
  <si>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</si>
  <si>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</si>
  <si>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</si>
  <si>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</si>
  <si>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</si>
  <si>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</si>
  <si>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</si>
  <si>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</si>
  <si>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</si>
  <si>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</si>
  <si>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</si>
  <si>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</si>
  <si>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</si>
  <si>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</si>
  <si>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</si>
  <si>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</si>
  <si>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</si>
  <si>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</si>
  <si>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</si>
  <si>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</si>
  <si>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</si>
  <si>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</si>
  <si>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</si>
  <si>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</si>
  <si>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</si>
  <si>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</si>
  <si>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</si>
  <si>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</si>
  <si>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</si>
  <si>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</si>
  <si>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</si>
  <si>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</si>
  <si>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</si>
  <si>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</si>
  <si>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</si>
  <si>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</si>
  <si>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</si>
  <si>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</si>
  <si>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</si>
  <si>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</si>
  <si>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</si>
  <si>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</si>
  <si>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</si>
  <si>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</si>
  <si>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</si>
  <si>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</si>
  <si>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</si>
  <si>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</si>
  <si>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</si>
  <si>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</si>
  <si>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</si>
  <si>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</si>
  <si>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</si>
  <si>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</si>
  <si>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</si>
  <si>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</si>
  <si>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</si>
  <si>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</si>
  <si>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</si>
  <si>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</si>
  <si>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</si>
  <si>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</si>
  <si>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</si>
  <si>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</si>
  <si>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</si>
  <si>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</si>
  <si>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</si>
  <si>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</si>
  <si>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</si>
  <si>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</si>
  <si>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</si>
  <si>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</si>
  <si>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</si>
  <si>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</si>
  <si>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</si>
  <si>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</si>
  <si>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</si>
  <si>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</si>
  <si>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</si>
  <si>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</si>
  <si>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</si>
  <si>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</si>
  <si>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</si>
  <si>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</si>
  <si>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</si>
  <si>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</si>
  <si>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</si>
  <si>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</si>
  <si>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</si>
  <si>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</si>
  <si>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</si>
  <si>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</si>
  <si>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</si>
  <si>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</si>
  <si>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</si>
  <si>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</si>
  <si>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</si>
  <si>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</si>
  <si>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</si>
  <si>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</si>
  <si>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</si>
  <si>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</si>
  <si>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</si>
  <si>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</si>
  <si>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</si>
  <si>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</si>
  <si>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</si>
  <si>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</si>
  <si>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</si>
  <si>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</si>
  <si>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</si>
  <si>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</si>
  <si>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</si>
  <si>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</si>
  <si>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</si>
  <si>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</si>
  <si>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</si>
  <si>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</si>
  <si>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</si>
  <si>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</si>
  <si>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</si>
  <si>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</si>
  <si>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</si>
  <si>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</si>
  <si>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</si>
  <si>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</si>
  <si>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</si>
  <si>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</si>
  <si>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</si>
  <si>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</si>
  <si>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</si>
  <si>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</si>
  <si>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</si>
  <si>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</si>
  <si>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</si>
  <si>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</si>
  <si>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</si>
  <si>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</si>
  <si>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</si>
  <si>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</si>
  <si>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</si>
  <si>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</si>
  <si>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</si>
  <si>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</si>
  <si>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</si>
  <si>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</si>
  <si>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</si>
  <si>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</si>
  <si>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</si>
  <si>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</si>
  <si>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</si>
  <si>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</si>
  <si>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</si>
  <si>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</si>
  <si>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</si>
  <si>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</si>
  <si>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</si>
  <si>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</si>
  <si>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</si>
  <si>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</si>
  <si>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</si>
  <si>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</si>
  <si>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</si>
  <si>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</si>
  <si>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</si>
  <si>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</si>
  <si>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</si>
  <si>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</si>
  <si>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</si>
  <si>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</si>
  <si>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</si>
  <si>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</si>
  <si>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</si>
  <si>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</si>
  <si>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</si>
  <si>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</si>
  <si>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</si>
  <si>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</si>
  <si>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</si>
  <si>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</si>
  <si>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</si>
  <si>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</si>
  <si>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</si>
  <si>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</si>
  <si>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</si>
  <si>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</si>
  <si>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</si>
  <si>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</si>
  <si>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</si>
  <si>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</si>
  <si>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</si>
  <si>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</si>
  <si>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</si>
  <si>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</si>
  <si>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</si>
  <si>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</si>
  <si>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</si>
  <si>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</si>
  <si>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</si>
  <si>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</si>
  <si>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</si>
  <si>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</si>
  <si>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</si>
  <si>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</si>
  <si>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</si>
  <si>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</si>
  <si>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</si>
  <si>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</si>
  <si>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</si>
  <si>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</si>
  <si>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</si>
  <si>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</si>
  <si>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</si>
  <si>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</si>
  <si>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</si>
  <si>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</si>
  <si>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</si>
  <si>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</si>
  <si>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</si>
  <si>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</si>
  <si>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</si>
  <si>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</si>
  <si>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</si>
  <si>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</si>
  <si>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</si>
  <si>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</si>
  <si>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</si>
  <si>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</si>
  <si>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</si>
  <si>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</si>
  <si>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</si>
  <si>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</si>
  <si>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</si>
  <si>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</si>
  <si>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</si>
  <si>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</si>
  <si>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</si>
  <si>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</si>
  <si>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</si>
  <si>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</si>
  <si>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</si>
  <si>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</si>
  <si>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</si>
  <si>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</si>
  <si>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</si>
  <si>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</si>
  <si>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</si>
  <si>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</si>
  <si>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</si>
  <si>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</si>
  <si>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</si>
  <si>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</si>
  <si>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</si>
  <si>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</si>
  <si>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</si>
  <si>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</si>
  <si>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</si>
  <si>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</si>
  <si>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</si>
  <si>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</si>
  <si>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</si>
  <si>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</si>
  <si>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</si>
  <si>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</si>
  <si>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</si>
  <si>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</si>
  <si>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</si>
  <si>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</si>
  <si>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</si>
  <si>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</si>
  <si>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</si>
  <si>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</si>
  <si>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</si>
  <si>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</si>
  <si>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</si>
  <si>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</si>
  <si>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</si>
  <si>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</si>
  <si>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</si>
  <si>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</si>
  <si>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</si>
  <si>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</si>
  <si>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</si>
  <si>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</si>
  <si>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</si>
  <si>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</si>
  <si>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</si>
  <si>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</si>
  <si>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</si>
  <si>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</si>
  <si>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</si>
  <si>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</si>
  <si>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</si>
  <si>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</si>
  <si>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</si>
  <si>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</si>
  <si>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</si>
  <si>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</si>
  <si>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</si>
  <si>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</si>
  <si>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</si>
  <si>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</si>
  <si>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</si>
  <si>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</si>
  <si>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</si>
  <si>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</si>
  <si>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</si>
  <si>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</si>
  <si>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</si>
  <si>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</si>
  <si>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</si>
  <si>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</si>
  <si>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</si>
  <si>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</si>
  <si>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</si>
  <si>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</si>
  <si>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</si>
  <si>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</si>
  <si>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</si>
  <si>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</si>
  <si>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</si>
  <si>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</si>
  <si>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</si>
  <si>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</si>
  <si>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</si>
  <si>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</si>
  <si>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</si>
  <si>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</si>
  <si>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</si>
  <si>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</si>
  <si>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</si>
  <si>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</si>
  <si>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</si>
  <si>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</si>
  <si>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</si>
  <si>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</si>
  <si>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</si>
  <si>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</si>
  <si>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</si>
  <si>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</si>
  <si>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</si>
  <si>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</si>
  <si>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</si>
  <si>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</si>
  <si>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</si>
  <si>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</si>
  <si>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</si>
  <si>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</si>
  <si>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</si>
  <si>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</si>
  <si>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</si>
  <si>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</si>
  <si>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</si>
  <si>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</si>
  <si>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</si>
  <si>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</si>
  <si>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</si>
  <si>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</si>
  <si>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</si>
  <si>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</si>
  <si>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</si>
  <si>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</si>
  <si>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</si>
  <si>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</si>
  <si>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</si>
  <si>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</si>
  <si>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</si>
  <si>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</si>
  <si>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</si>
  <si>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</si>
  <si>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</si>
  <si>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</si>
  <si>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</si>
  <si>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</si>
  <si>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</si>
  <si>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</si>
  <si>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</si>
  <si>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</si>
  <si>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</si>
  <si>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</si>
  <si>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</si>
  <si>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</si>
  <si>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</si>
  <si>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</si>
  <si>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</si>
  <si>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</si>
  <si>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</si>
  <si>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</si>
  <si>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</si>
  <si>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</si>
  <si>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</si>
  <si>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</si>
  <si>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</si>
  <si>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</si>
  <si>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</si>
  <si>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</si>
  <si>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</si>
  <si>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</si>
  <si>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</si>
  <si>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</si>
  <si>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</si>
  <si>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</si>
  <si>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</si>
  <si>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</si>
  <si>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</si>
  <si>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</si>
  <si>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</si>
  <si>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</si>
  <si>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</si>
  <si>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</si>
  <si>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</si>
  <si>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</si>
  <si>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</si>
  <si>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</si>
  <si>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</si>
  <si>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</si>
  <si>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</si>
  <si>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</si>
  <si>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</si>
  <si>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</si>
  <si>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</si>
  <si>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</si>
  <si>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</si>
  <si>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</si>
  <si>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</si>
  <si>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</si>
  <si>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</si>
  <si>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</si>
  <si>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</si>
  <si>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</si>
  <si>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</si>
  <si>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</si>
  <si>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</si>
  <si>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</si>
  <si>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</si>
  <si>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</si>
  <si>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</si>
  <si>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</si>
  <si>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</si>
  <si>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</si>
  <si>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</si>
  <si>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</si>
  <si>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</si>
  <si>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</si>
  <si>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</si>
  <si>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</si>
  <si>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</si>
  <si>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</si>
  <si>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</si>
  <si>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</si>
  <si>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</si>
  <si>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</si>
  <si>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</si>
  <si>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</si>
  <si>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</si>
  <si>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</si>
  <si>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</si>
  <si>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</si>
  <si>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</si>
  <si>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</si>
  <si>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</si>
  <si>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</si>
  <si>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</si>
  <si>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</si>
  <si>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</si>
  <si>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</si>
  <si>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</si>
  <si>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</si>
  <si>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</si>
  <si>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</si>
  <si>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</si>
  <si>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</si>
  <si>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</si>
  <si>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</si>
  <si>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</si>
  <si>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</si>
  <si>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</si>
  <si>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</si>
  <si>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</si>
  <si>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</si>
  <si>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</si>
  <si>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</si>
  <si>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</si>
  <si>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</si>
  <si>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</si>
  <si>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</si>
  <si>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</si>
  <si>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</si>
  <si>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</si>
  <si>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</si>
  <si>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</si>
  <si>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</si>
  <si>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</si>
  <si>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</si>
  <si>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</si>
  <si>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</si>
  <si>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</si>
  <si>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</si>
  <si>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</si>
  <si>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</si>
  <si>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</si>
  <si>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</si>
  <si>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</si>
  <si>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</si>
  <si>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</si>
  <si>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</si>
  <si>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</si>
  <si>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</si>
  <si>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</si>
  <si>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</si>
  <si>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</si>
  <si>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</si>
  <si>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</si>
  <si>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</si>
  <si>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</si>
  <si>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</si>
  <si>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</si>
  <si>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</si>
  <si>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</si>
  <si>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</si>
  <si>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</si>
  <si>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</si>
  <si>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</si>
  <si>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</si>
  <si>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</si>
  <si>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</si>
  <si>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</si>
  <si>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</si>
  <si>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</si>
  <si>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</si>
  <si>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</si>
  <si>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</si>
  <si>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</si>
  <si>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</si>
  <si>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</si>
  <si>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</si>
  <si>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</si>
  <si>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</si>
  <si>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</si>
  <si>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</si>
  <si>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</si>
  <si>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</si>
  <si>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</si>
  <si>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</si>
  <si>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</si>
  <si>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</si>
  <si>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</si>
  <si>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</si>
  <si>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</si>
  <si>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</si>
  <si>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</si>
  <si>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</si>
  <si>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</si>
  <si>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</si>
  <si>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</si>
  <si>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</si>
  <si>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</si>
  <si>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</si>
  <si>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</si>
  <si>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</si>
  <si>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</si>
  <si>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</si>
  <si>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</si>
  <si>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</si>
  <si>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</si>
  <si>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</si>
  <si>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</si>
  <si>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</si>
  <si>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</si>
  <si>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</si>
  <si>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</si>
  <si>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</si>
  <si>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</si>
  <si>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</si>
  <si>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</si>
  <si>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</si>
  <si>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</si>
  <si>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</si>
  <si>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</si>
  <si>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</si>
  <si>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</si>
  <si>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</si>
  <si>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</si>
  <si>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</si>
  <si>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</si>
  <si>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</si>
  <si>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</si>
  <si>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</si>
  <si>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</si>
  <si>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</si>
  <si>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</si>
  <si>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</si>
  <si>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</si>
  <si>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</si>
  <si>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</si>
  <si>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</si>
  <si>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</si>
  <si>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</si>
  <si>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</si>
  <si>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</si>
  <si>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</si>
  <si>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</si>
  <si>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</si>
  <si>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</si>
  <si>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</si>
  <si>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</si>
  <si>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</si>
  <si>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</si>
  <si>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</si>
  <si>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</si>
  <si>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</si>
  <si>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</si>
  <si>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</si>
  <si>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</si>
  <si>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</si>
  <si>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</si>
  <si>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</si>
  <si>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</si>
  <si>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</si>
  <si>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</si>
  <si>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</si>
  <si>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</si>
  <si>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</si>
  <si>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</si>
  <si>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</si>
  <si>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</si>
  <si>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</si>
  <si>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</si>
  <si>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</si>
  <si>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</si>
  <si>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</si>
  <si>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</si>
  <si>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</si>
  <si>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</si>
  <si>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</si>
  <si>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</si>
  <si>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</si>
  <si>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</si>
  <si>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</si>
  <si>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</si>
  <si>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</si>
  <si>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</si>
  <si>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</si>
  <si>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</si>
  <si>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</si>
  <si>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</si>
  <si>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</si>
  <si>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</si>
  <si>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</si>
  <si>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</si>
  <si>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</si>
  <si>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</si>
  <si>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</si>
  <si>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</si>
  <si>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</si>
  <si>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</si>
  <si>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</si>
  <si>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</si>
  <si>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</si>
  <si>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</si>
  <si>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</si>
  <si>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</si>
  <si>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</si>
  <si>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</si>
  <si>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</si>
  <si>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</si>
  <si>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</si>
  <si>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</si>
  <si>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</si>
  <si>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</si>
  <si>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</si>
  <si>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</si>
  <si>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</si>
  <si>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</si>
  <si>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</si>
  <si>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</si>
  <si>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</si>
  <si>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</si>
  <si>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</si>
  <si>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</si>
  <si>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</si>
  <si>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</si>
  <si>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</si>
  <si>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</si>
  <si>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</si>
  <si>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</si>
  <si>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</si>
  <si>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</si>
  <si>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</si>
  <si>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</si>
  <si>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</si>
  <si>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</si>
  <si>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</si>
  <si>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</si>
  <si>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</si>
  <si>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</si>
  <si>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</si>
  <si>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</si>
  <si>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</si>
  <si>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</si>
  <si>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</si>
  <si>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</si>
  <si>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</si>
  <si>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</si>
  <si>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</si>
  <si>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</si>
  <si>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</si>
  <si>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</si>
  <si>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</si>
  <si>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</si>
  <si>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</si>
  <si>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</si>
  <si>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</si>
  <si>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</si>
  <si>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</si>
  <si>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</si>
  <si>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</si>
  <si>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</si>
  <si>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</si>
  <si>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</si>
  <si>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</si>
  <si>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</si>
  <si>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</si>
  <si>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</si>
  <si>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</si>
  <si>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</si>
  <si>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</si>
  <si>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</si>
  <si>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</si>
  <si>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</si>
  <si>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</si>
  <si>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</si>
  <si>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</si>
  <si>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</si>
  <si>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</si>
  <si>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</si>
  <si>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</si>
  <si>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</si>
  <si>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</si>
  <si>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</si>
  <si>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</si>
  <si>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</si>
  <si>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</si>
  <si>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</si>
  <si>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</si>
  <si>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</si>
  <si>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</si>
  <si>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</si>
  <si>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</si>
  <si>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</si>
  <si>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</si>
  <si>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</si>
  <si>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</si>
  <si>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</si>
  <si>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</si>
  <si>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</si>
  <si>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</si>
  <si>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</si>
  <si>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</si>
  <si>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</si>
  <si>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</si>
  <si>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</si>
  <si>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</si>
  <si>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</si>
  <si>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</si>
  <si>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</si>
  <si>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</si>
  <si>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</si>
  <si>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</si>
  <si>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</si>
  <si>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</si>
  <si>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</si>
  <si>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</si>
  <si>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</si>
  <si>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</si>
  <si>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</si>
  <si>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</si>
  <si>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</si>
  <si>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</si>
  <si>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</si>
  <si>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</si>
  <si>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</si>
  <si>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</si>
  <si>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</si>
  <si>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</si>
  <si>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</si>
  <si>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</si>
  <si>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</si>
  <si>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</si>
  <si>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</si>
  <si>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</si>
  <si>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</si>
  <si>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</si>
  <si>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</si>
  <si>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</si>
  <si>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</si>
  <si>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</si>
  <si>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</si>
  <si>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</si>
  <si>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</si>
  <si>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</si>
  <si>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</si>
  <si>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</si>
  <si>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</si>
  <si>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</si>
  <si>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</si>
  <si>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</si>
  <si>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</si>
  <si>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</si>
  <si>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</si>
  <si>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</si>
  <si>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</si>
  <si>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</si>
  <si>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</si>
  <si>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</si>
  <si>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</si>
  <si>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</si>
  <si>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</si>
  <si>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</si>
  <si>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</si>
  <si>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</si>
  <si>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</si>
  <si>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</si>
  <si>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</si>
  <si>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</si>
  <si>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</si>
  <si>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</si>
  <si>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</si>
  <si>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</si>
  <si>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</si>
  <si>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</si>
  <si>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</si>
  <si>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</si>
  <si>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</si>
  <si>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</si>
  <si>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</si>
  <si>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</si>
  <si>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</si>
  <si>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</si>
  <si>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</si>
  <si>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</si>
  <si>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</si>
  <si>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</si>
  <si>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</si>
  <si>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</si>
  <si>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</si>
  <si>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</si>
  <si>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</si>
  <si>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</si>
  <si>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</si>
  <si>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</si>
  <si>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</si>
  <si>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</si>
  <si>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</si>
  <si>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</si>
  <si>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</si>
  <si>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</si>
  <si>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</si>
  <si>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</si>
  <si>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</si>
  <si>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</si>
  <si>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</si>
  <si>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</si>
  <si>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</si>
  <si>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</si>
  <si>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</si>
  <si>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</si>
  <si>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</si>
  <si>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</si>
  <si>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</si>
  <si>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</si>
  <si>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</si>
  <si>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</si>
  <si>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</si>
  <si>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</si>
  <si>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</si>
  <si>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</si>
  <si>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</si>
  <si>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</si>
  <si>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</si>
  <si>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</si>
  <si>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</si>
  <si>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</si>
  <si>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</si>
  <si>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</si>
  <si>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</si>
  <si>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</si>
  <si>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</si>
  <si>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</si>
  <si>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</si>
  <si>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</si>
  <si>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</si>
  <si>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</si>
  <si>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</si>
  <si>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</si>
  <si>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</si>
  <si>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</si>
  <si>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</si>
  <si>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</si>
  <si>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</si>
  <si>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</si>
  <si>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</si>
  <si>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</si>
  <si>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</si>
  <si>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</si>
  <si>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</si>
  <si>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</si>
  <si>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</si>
  <si>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</si>
  <si>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</si>
  <si>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</si>
  <si>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</si>
  <si>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</si>
  <si>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</si>
  <si>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</si>
  <si>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</si>
  <si>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</si>
  <si>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</si>
  <si>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</si>
  <si>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</si>
  <si>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</si>
  <si>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</si>
  <si>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</si>
  <si>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</si>
  <si>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</si>
  <si>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</si>
  <si>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</si>
  <si>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</si>
  <si>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</si>
  <si>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</si>
  <si>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</si>
  <si>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</si>
  <si>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</si>
  <si>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</si>
  <si>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</si>
  <si>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</si>
  <si>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</si>
  <si>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</si>
  <si>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</si>
  <si>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</si>
  <si>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</si>
  <si>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</si>
  <si>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</si>
  <si>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</si>
  <si>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</si>
  <si>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</si>
  <si>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</si>
  <si>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</si>
  <si>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</si>
  <si>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</si>
  <si>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</si>
  <si>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</si>
  <si>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</si>
  <si>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</si>
  <si>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</si>
  <si>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</si>
  <si>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</si>
  <si>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</si>
  <si>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</si>
  <si>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</si>
  <si>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</si>
  <si>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</si>
  <si>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</si>
  <si>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</si>
  <si>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</si>
  <si>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</si>
  <si>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</si>
  <si>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</si>
  <si>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</si>
  <si>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</si>
  <si>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</si>
  <si>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</si>
  <si>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</si>
  <si>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</si>
  <si>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</si>
  <si>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</si>
  <si>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</si>
  <si>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</si>
  <si>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</si>
  <si>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</si>
  <si>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</si>
  <si>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</si>
  <si>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</si>
  <si>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</si>
  <si>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</si>
  <si>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</si>
  <si>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</si>
  <si>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</si>
  <si>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</si>
  <si>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</si>
  <si>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</si>
  <si>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</si>
  <si>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</si>
  <si>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</si>
  <si>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</si>
  <si>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</si>
  <si>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</si>
  <si>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</si>
  <si>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</si>
  <si>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</si>
  <si>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</si>
  <si>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</si>
  <si>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</si>
  <si>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</si>
  <si>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</si>
  <si>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</si>
  <si>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</si>
  <si>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</si>
  <si>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</si>
  <si>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</si>
  <si>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</si>
  <si>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</si>
  <si>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</si>
  <si>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</si>
  <si>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</si>
  <si>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</si>
  <si>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</si>
  <si>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</si>
  <si>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</si>
  <si>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</si>
  <si>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</si>
  <si>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</si>
  <si>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</si>
  <si>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</si>
  <si>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</si>
  <si>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</si>
  <si>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</si>
  <si>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</si>
  <si>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</si>
  <si>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</si>
  <si>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</si>
  <si>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</si>
  <si>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</si>
  <si>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</si>
  <si>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</si>
  <si>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</si>
  <si>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</si>
  <si>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</si>
  <si>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</si>
  <si>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</si>
  <si>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</si>
  <si>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</si>
  <si>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</si>
  <si>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</si>
  <si>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</si>
  <si>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</si>
  <si>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</si>
  <si>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</si>
  <si>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</si>
  <si>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</si>
  <si>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</si>
  <si>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</si>
  <si>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</si>
  <si>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</si>
  <si>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</si>
  <si>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</si>
  <si>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</si>
  <si>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</si>
  <si>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</si>
  <si>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</si>
  <si>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</si>
  <si>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</si>
  <si>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</si>
  <si>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</si>
  <si>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</si>
  <si>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</si>
  <si>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</si>
  <si>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</si>
  <si>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</si>
  <si>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</si>
  <si>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</si>
  <si>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</si>
  <si>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</si>
  <si>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</si>
  <si>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</si>
  <si>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</si>
  <si>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</si>
  <si>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</si>
  <si>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</si>
  <si>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</si>
  <si>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</si>
  <si>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</si>
  <si>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</si>
  <si>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</si>
  <si>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</si>
  <si>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</si>
  <si>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</si>
  <si>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</si>
  <si>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</si>
  <si>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</si>
  <si>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</si>
  <si>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</si>
  <si>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</si>
  <si>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</si>
  <si>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</si>
  <si>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</si>
  <si>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</si>
  <si>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</si>
  <si>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</si>
  <si>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</si>
  <si>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</si>
  <si>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</si>
  <si>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</si>
  <si>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</si>
  <si>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</si>
  <si>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</si>
  <si>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</si>
  <si>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</si>
  <si>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</si>
  <si>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</si>
  <si>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</si>
  <si>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</si>
  <si>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</si>
  <si>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</si>
  <si>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</si>
  <si>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</si>
  <si>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</si>
  <si>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</si>
  <si>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</si>
  <si>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</si>
  <si>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</si>
  <si>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</si>
  <si>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</si>
  <si>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</si>
  <si>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</si>
  <si>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</si>
  <si>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</si>
  <si>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</si>
  <si>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</si>
  <si>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</si>
  <si>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</si>
  <si>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</si>
  <si>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</si>
  <si>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</si>
  <si>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</si>
  <si>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</si>
  <si>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</si>
  <si>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</si>
  <si>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</si>
  <si>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</si>
  <si>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</si>
  <si>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</si>
  <si>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</si>
  <si>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</si>
  <si>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</si>
  <si>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</si>
  <si>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</si>
  <si>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</si>
  <si>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</si>
  <si>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</si>
  <si>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</si>
  <si>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</si>
  <si>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</si>
  <si>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</si>
  <si>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</si>
  <si>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</si>
  <si>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</si>
  <si>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</si>
  <si>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</si>
  <si>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</si>
  <si>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</si>
  <si>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</si>
  <si>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</si>
  <si>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</si>
  <si>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</si>
  <si>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</si>
  <si>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</si>
  <si>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</si>
  <si>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</si>
  <si>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</si>
  <si>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</si>
  <si>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</si>
  <si>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</si>
  <si>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</si>
  <si>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</si>
  <si>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</si>
  <si>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</si>
  <si>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</si>
  <si>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</si>
  <si>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</si>
  <si>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</si>
  <si>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</si>
  <si>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</si>
  <si>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</si>
  <si>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</si>
  <si>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</si>
  <si>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</si>
  <si>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</si>
  <si>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</si>
  <si>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</si>
  <si>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</si>
  <si>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</si>
  <si>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</si>
  <si>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</si>
  <si>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</si>
  <si>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</si>
  <si>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</si>
  <si>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</si>
  <si>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</si>
  <si>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</si>
  <si>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</si>
  <si>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</si>
  <si>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</si>
  <si>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</si>
  <si>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</si>
  <si>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</si>
  <si>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</si>
  <si>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</si>
  <si>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</si>
  <si>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</si>
  <si>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</si>
  <si>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</si>
  <si>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</si>
  <si>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</si>
  <si>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</si>
  <si>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</si>
  <si>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</si>
  <si>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</si>
  <si>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</si>
  <si>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</si>
  <si>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</si>
  <si>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</si>
  <si>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</si>
  <si>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</si>
  <si>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</si>
  <si>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</si>
  <si>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</si>
  <si>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</si>
  <si>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</si>
  <si>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</si>
  <si>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</si>
  <si>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</si>
  <si>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</si>
  <si>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</si>
  <si>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</si>
  <si>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</si>
  <si>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</si>
  <si>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</si>
  <si>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</si>
  <si>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</si>
  <si>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</si>
  <si>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</si>
  <si>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</si>
  <si>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</si>
  <si>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</si>
  <si>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</si>
  <si>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</si>
  <si>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</si>
  <si>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</si>
  <si>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</si>
  <si>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</si>
  <si>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</si>
  <si>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</si>
  <si>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</si>
  <si>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</si>
  <si>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</si>
  <si>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</si>
  <si>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</si>
  <si>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</si>
  <si>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</si>
  <si>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</si>
  <si>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</si>
  <si>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</si>
  <si>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</si>
  <si>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</si>
  <si>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</si>
  <si>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</si>
  <si>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</si>
  <si>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</si>
  <si>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</si>
  <si>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</si>
  <si>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</si>
  <si>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</si>
  <si>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</si>
  <si>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</si>
  <si>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</si>
  <si>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</si>
  <si>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</si>
  <si>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</si>
  <si>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</si>
  <si>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</si>
  <si>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</si>
  <si>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</si>
  <si>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</si>
  <si>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</si>
  <si>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</si>
  <si>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</si>
  <si>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</si>
  <si>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</si>
  <si>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</si>
  <si>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</si>
  <si>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</si>
  <si>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</si>
  <si>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</si>
  <si>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</si>
  <si>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</si>
  <si>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</si>
  <si>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</si>
  <si>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</si>
  <si>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</si>
  <si>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</si>
  <si>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</si>
  <si>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</si>
  <si>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</si>
  <si>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</si>
  <si>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</si>
  <si>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</si>
  <si>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</si>
  <si>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</si>
  <si>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</si>
  <si>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</si>
  <si>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</si>
  <si>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</si>
  <si>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</si>
  <si>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</si>
  <si>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</si>
  <si>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</si>
  <si>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</si>
  <si>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</si>
  <si>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</si>
  <si>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</si>
  <si>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</si>
  <si>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</si>
  <si>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</si>
  <si>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</si>
  <si>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</si>
  <si>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</si>
  <si>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</si>
  <si>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</si>
  <si>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</si>
  <si>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</si>
  <si>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</si>
  <si>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</si>
  <si>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</si>
  <si>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</si>
  <si>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</si>
  <si>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</si>
  <si>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</si>
  <si>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</si>
  <si>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</si>
  <si>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</si>
  <si>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</si>
  <si>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</si>
  <si>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</si>
  <si>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</si>
  <si>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</si>
  <si>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</si>
  <si>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</si>
  <si>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</si>
  <si>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</si>
  <si>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</si>
  <si>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</si>
  <si>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</si>
  <si>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</si>
  <si>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</si>
  <si>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</si>
  <si>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</si>
  <si>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</si>
  <si>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</si>
  <si>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</si>
  <si>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</si>
  <si>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</si>
  <si>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</si>
  <si>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</si>
  <si>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</si>
  <si>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</si>
  <si>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</si>
  <si>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</si>
  <si>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</si>
  <si>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</si>
  <si>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</si>
  <si>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</si>
  <si>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</si>
  <si>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</si>
  <si>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</si>
  <si>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</si>
  <si>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</si>
  <si>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</si>
  <si>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</si>
  <si>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</si>
  <si>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</si>
  <si>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</si>
  <si>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</si>
  <si>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</si>
  <si>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</si>
  <si>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</si>
  <si>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</si>
  <si>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</si>
  <si>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</si>
  <si>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</si>
  <si>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</si>
  <si>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</si>
  <si>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</si>
  <si>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</si>
  <si>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</si>
  <si>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</si>
  <si>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</si>
  <si>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</si>
  <si>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</si>
  <si>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</si>
  <si>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</si>
  <si>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</si>
  <si>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</si>
  <si>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</si>
  <si>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</si>
  <si>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</si>
  <si>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</si>
  <si>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</si>
  <si>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</si>
  <si>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</si>
  <si>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</si>
  <si>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</si>
  <si>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</si>
  <si>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</si>
  <si>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</si>
  <si>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</si>
  <si>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</si>
  <si>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</si>
  <si>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</si>
  <si>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</si>
  <si>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</si>
  <si>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</si>
  <si>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</si>
  <si>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</si>
  <si>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</si>
  <si>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</si>
  <si>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</si>
  <si>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</si>
  <si>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</si>
  <si>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</si>
  <si>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</si>
  <si>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</si>
  <si>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</si>
  <si>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</si>
  <si>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</si>
  <si>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</si>
  <si>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</si>
  <si>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</si>
  <si>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</si>
  <si>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</si>
  <si>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</si>
  <si>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</si>
  <si>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</si>
  <si>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</si>
  <si>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</si>
  <si>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</si>
  <si>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</si>
  <si>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</si>
  <si>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</si>
  <si>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</si>
  <si>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</si>
  <si>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</si>
  <si>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</si>
  <si>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</si>
  <si>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</si>
  <si>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</si>
  <si>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</si>
  <si>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</si>
  <si>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</si>
  <si>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</si>
  <si>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</si>
  <si>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</si>
  <si>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</si>
  <si>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</si>
  <si>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</si>
  <si>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</si>
  <si>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</si>
  <si>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</si>
  <si>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</si>
  <si>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</si>
  <si>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</si>
  <si>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</si>
  <si>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</si>
  <si>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</si>
  <si>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</si>
  <si>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</si>
  <si>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</si>
  <si>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</si>
  <si>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</si>
  <si>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</si>
  <si>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</si>
  <si>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</si>
  <si>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</si>
  <si>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</si>
  <si>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</si>
  <si>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</si>
  <si>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</si>
  <si>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</si>
  <si>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</si>
  <si>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</si>
  <si>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</si>
  <si>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</si>
  <si>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</si>
  <si>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</si>
  <si>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</si>
  <si>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</si>
  <si>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</si>
  <si>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</si>
  <si>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</si>
  <si>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</si>
  <si>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</si>
  <si>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</si>
  <si>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</si>
  <si>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</si>
  <si>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</si>
  <si>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</si>
  <si>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</si>
  <si>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</si>
  <si>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</si>
  <si>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</si>
  <si>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</si>
  <si>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</si>
  <si>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</si>
  <si>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</si>
  <si>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</si>
  <si>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</si>
  <si>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</si>
  <si>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</si>
  <si>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</si>
  <si>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</si>
  <si>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</si>
  <si>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</si>
  <si>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</si>
  <si>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</si>
  <si>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</si>
  <si>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</si>
  <si>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</si>
  <si>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</si>
  <si>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</si>
  <si>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</si>
  <si>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</si>
  <si>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</si>
  <si>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</si>
  <si>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</si>
  <si>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</si>
  <si>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</si>
  <si>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</si>
  <si>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</si>
  <si>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</si>
  <si>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</si>
  <si>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</si>
  <si>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</si>
  <si>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</si>
  <si>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</si>
  <si>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</si>
  <si>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</si>
  <si>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</si>
  <si>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</si>
  <si>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</si>
  <si>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</si>
  <si>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</si>
  <si>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</si>
  <si>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</si>
  <si>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</si>
  <si>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</si>
  <si>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</si>
  <si>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</si>
  <si>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</si>
  <si>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</si>
  <si>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</si>
  <si>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</si>
  <si>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</si>
  <si>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</si>
  <si>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</si>
  <si>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</si>
  <si>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</si>
  <si>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</si>
  <si>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</si>
  <si>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</si>
  <si>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</si>
  <si>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</si>
  <si>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</si>
  <si>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</si>
  <si>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</si>
  <si>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</si>
  <si>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</si>
  <si>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</si>
  <si>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</si>
  <si>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</si>
  <si>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</si>
  <si>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</si>
  <si>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</si>
  <si>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</si>
  <si>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</si>
  <si>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</si>
  <si>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</si>
  <si>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</si>
  <si>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</si>
  <si>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</si>
  <si>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</si>
  <si>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</si>
  <si>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</si>
  <si>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</si>
  <si>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</si>
  <si>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</si>
  <si>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</si>
  <si>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</si>
  <si>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</si>
  <si>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</si>
  <si>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</si>
  <si>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</si>
  <si>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</si>
  <si>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</si>
  <si>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</si>
  <si>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</si>
  <si>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</si>
  <si>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</si>
  <si>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</si>
  <si>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</si>
  <si>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</si>
  <si>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</si>
  <si>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</si>
  <si>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</si>
  <si>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</si>
  <si>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</si>
  <si>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</si>
  <si>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</si>
  <si>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</si>
  <si>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</si>
  <si>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</si>
  <si>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</si>
  <si>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</si>
  <si>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</si>
  <si>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</si>
  <si>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</si>
  <si>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</si>
  <si>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</si>
  <si>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</si>
  <si>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</si>
  <si>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</si>
  <si>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</si>
  <si>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</si>
  <si>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</si>
  <si>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</si>
  <si>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</si>
  <si>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</si>
  <si>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</si>
  <si>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</si>
  <si>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</si>
  <si>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</si>
  <si>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</si>
  <si>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</si>
  <si>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</si>
  <si>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</si>
  <si>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</si>
  <si>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</si>
  <si>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</si>
  <si>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</si>
  <si>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</si>
  <si>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</si>
  <si>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</si>
  <si>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</si>
  <si>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</si>
  <si>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</si>
  <si>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</si>
  <si>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</si>
  <si>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</si>
  <si>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</si>
  <si>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</si>
  <si>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</si>
  <si>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</si>
  <si>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</si>
  <si>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</si>
  <si>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</si>
  <si>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</si>
  <si>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</si>
  <si>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</si>
  <si>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</si>
  <si>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</si>
  <si>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</si>
  <si>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</si>
  <si>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</si>
  <si>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</si>
  <si>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</si>
  <si>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</si>
  <si>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</si>
  <si>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</si>
  <si>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</si>
  <si>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</si>
  <si>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</si>
  <si>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</si>
  <si>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</si>
  <si>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</si>
  <si>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</si>
  <si>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</si>
  <si>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</si>
  <si>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</si>
  <si>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</si>
  <si>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</si>
  <si>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</si>
  <si>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</si>
  <si>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</si>
  <si>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</si>
  <si>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</si>
  <si>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</si>
  <si>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</si>
  <si>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</si>
  <si>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</si>
  <si>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</si>
  <si>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</si>
  <si>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</si>
  <si>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</si>
  <si>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</si>
  <si>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</si>
  <si>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</si>
  <si>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</si>
  <si>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</si>
  <si>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</si>
  <si>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</si>
  <si>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</si>
  <si>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</si>
  <si>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</si>
  <si>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</si>
  <si>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</si>
  <si>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</si>
  <si>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</si>
  <si>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</si>
  <si>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</si>
  <si>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</si>
  <si>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</si>
  <si>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</si>
  <si>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</si>
  <si>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</si>
  <si>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</si>
  <si>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</si>
  <si>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</si>
  <si>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</si>
  <si>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</si>
  <si>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</si>
  <si>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</si>
  <si>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</si>
  <si>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</si>
  <si>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</si>
  <si>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</si>
  <si>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</si>
  <si>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</si>
  <si>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</si>
  <si>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</si>
  <si>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</si>
  <si>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</si>
  <si>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</si>
  <si>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</si>
  <si>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</si>
  <si>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</si>
  <si>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</si>
  <si>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</si>
  <si>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</si>
  <si>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</si>
  <si>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</si>
  <si>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</si>
  <si>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</si>
  <si>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</si>
  <si>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</si>
  <si>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</si>
  <si>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</si>
  <si>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</si>
  <si>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</si>
  <si>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</si>
  <si>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</si>
  <si>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</si>
  <si>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</si>
  <si>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</si>
  <si>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</si>
  <si>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</si>
  <si>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</si>
  <si>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</si>
  <si>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</si>
  <si>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</si>
  <si>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</si>
  <si>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</si>
  <si>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</si>
  <si>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</si>
  <si>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</si>
  <si>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</si>
  <si>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</si>
  <si>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</si>
  <si>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</si>
  <si>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</si>
  <si>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</si>
  <si>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</si>
  <si>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</si>
  <si>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</si>
  <si>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</si>
  <si>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</si>
  <si>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</si>
  <si>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</si>
  <si>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</si>
  <si>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</si>
  <si>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</si>
  <si>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</si>
  <si>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</si>
  <si>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</si>
  <si>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</si>
  <si>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</si>
  <si>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</si>
  <si>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</si>
  <si>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</si>
  <si>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</si>
  <si>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</si>
  <si>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</si>
  <si>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</si>
  <si>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</si>
  <si>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</si>
  <si>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</si>
  <si>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</si>
  <si>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</si>
  <si>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</si>
  <si>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</si>
  <si>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</si>
  <si>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</si>
  <si>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</si>
  <si>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</si>
  <si>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</si>
  <si>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</si>
  <si>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</si>
  <si>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</si>
  <si>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</si>
  <si>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</si>
  <si>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</si>
  <si>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</si>
  <si>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</si>
  <si>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</si>
  <si>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</si>
  <si>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</si>
  <si>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</si>
  <si>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</si>
  <si>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</si>
  <si>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</si>
  <si>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</si>
  <si>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</si>
  <si>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</si>
  <si>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</si>
  <si>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</si>
  <si>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</si>
  <si>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</si>
  <si>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</si>
  <si>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</si>
  <si>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</si>
  <si>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</si>
  <si>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</si>
  <si>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</si>
  <si>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</si>
  <si>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</si>
  <si>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</si>
  <si>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</si>
  <si>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</si>
  <si>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</si>
  <si>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</si>
  <si>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</si>
  <si>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</si>
  <si>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</si>
  <si>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</si>
  <si>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</si>
  <si>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</si>
  <si>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</si>
  <si>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</si>
  <si>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</si>
  <si>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</si>
  <si>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</si>
  <si>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</si>
  <si>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</si>
  <si>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</si>
  <si>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</si>
  <si>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</si>
  <si>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</si>
  <si>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</si>
  <si>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</si>
  <si>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</si>
  <si>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</si>
  <si>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</si>
  <si>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</si>
  <si>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</si>
  <si>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</si>
  <si>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</si>
  <si>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</si>
  <si>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</si>
  <si>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</si>
  <si>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</si>
  <si>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</si>
  <si>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</si>
  <si>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</si>
  <si>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</si>
  <si>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</si>
  <si>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</si>
  <si>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</si>
  <si>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</si>
  <si>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</si>
  <si>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</si>
  <si>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</si>
  <si>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</si>
  <si>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</si>
  <si>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</si>
  <si>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</si>
  <si>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</si>
  <si>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</si>
  <si>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</si>
  <si>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</si>
  <si>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</si>
  <si>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</si>
  <si>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</si>
  <si>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</si>
  <si>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</si>
  <si>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</si>
  <si>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</si>
  <si>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</si>
  <si>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</si>
  <si>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</si>
  <si>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</si>
  <si>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</si>
  <si>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</si>
  <si>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</si>
  <si>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</si>
  <si>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</si>
  <si>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</si>
  <si>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</si>
  <si>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</si>
  <si>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</si>
  <si>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</si>
  <si>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</si>
  <si>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</si>
  <si>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</si>
  <si>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</si>
  <si>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</si>
  <si>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</si>
  <si>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</si>
  <si>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</si>
  <si>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</si>
  <si>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</si>
  <si>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</si>
  <si>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</si>
  <si>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</si>
  <si>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</si>
  <si>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</si>
  <si>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</si>
  <si>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</si>
  <si>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</si>
  <si>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</si>
  <si>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</si>
  <si>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</si>
  <si>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</si>
  <si>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</si>
  <si>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</si>
  <si>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</si>
  <si>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</si>
  <si>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</si>
  <si>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</si>
  <si>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</si>
  <si>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</si>
  <si>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</si>
  <si>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</si>
  <si>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</si>
  <si>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</si>
  <si>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</si>
  <si>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</si>
  <si>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</si>
  <si>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</si>
  <si>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</si>
  <si>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</si>
  <si>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</si>
  <si>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</si>
  <si>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</si>
  <si>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</si>
  <si>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</si>
  <si>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</si>
  <si>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</si>
  <si>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</si>
  <si>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</si>
  <si>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</si>
  <si>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</si>
  <si>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</si>
  <si>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</si>
  <si>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</si>
  <si>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</si>
  <si>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</si>
  <si>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</si>
  <si>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</si>
  <si>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</si>
  <si>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</si>
  <si>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</si>
  <si>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</si>
  <si>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</si>
  <si>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</si>
  <si>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</si>
  <si>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</si>
  <si>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</si>
  <si>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</si>
  <si>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</si>
  <si>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</si>
  <si>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</si>
  <si>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</si>
  <si>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</si>
  <si>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</si>
  <si>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</si>
  <si>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</si>
  <si>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</si>
  <si>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</si>
  <si>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</si>
  <si>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</si>
  <si>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</si>
  <si>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</si>
  <si>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</si>
  <si>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</si>
  <si>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</si>
  <si>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</si>
  <si>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</si>
  <si>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</si>
  <si>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</si>
  <si>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</si>
  <si>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</si>
  <si>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</si>
  <si>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</si>
  <si>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</si>
  <si>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</si>
  <si>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</si>
  <si>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</si>
  <si>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</si>
  <si>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</si>
  <si>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</si>
  <si>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</si>
  <si>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</si>
  <si>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</si>
  <si>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</si>
  <si>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</si>
  <si>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</si>
  <si>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</si>
  <si>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</si>
  <si>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</si>
  <si>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</si>
  <si>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</si>
  <si>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</si>
  <si>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</si>
  <si>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</si>
  <si>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</si>
  <si>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</si>
  <si>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</si>
  <si>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</si>
  <si>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</si>
  <si>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</si>
  <si>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</si>
  <si>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</si>
  <si>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</si>
  <si>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</si>
  <si>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</si>
  <si>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</si>
  <si>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</si>
  <si>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</si>
  <si>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</si>
  <si>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</si>
  <si>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</si>
  <si>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</si>
  <si>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</si>
  <si>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</si>
  <si>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</si>
  <si>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</si>
  <si>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</si>
  <si>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</si>
  <si>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</si>
  <si>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</si>
  <si>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</si>
  <si>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</si>
  <si>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</si>
  <si>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</si>
  <si>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</si>
  <si>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</si>
  <si>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</si>
  <si>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</si>
  <si>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</si>
  <si>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</si>
  <si>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</si>
  <si>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</si>
  <si>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</si>
  <si>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</si>
  <si>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</si>
  <si>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</si>
  <si>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</si>
  <si>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</si>
  <si>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</si>
  <si>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</si>
  <si>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</si>
  <si>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</si>
  <si>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</si>
  <si>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</si>
  <si>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</si>
  <si>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</si>
  <si>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</si>
  <si>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</si>
  <si>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</si>
  <si>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</si>
  <si>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</si>
  <si>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</si>
  <si>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</si>
  <si>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</si>
  <si>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</si>
  <si>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</si>
  <si>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</si>
  <si>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</si>
  <si>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</si>
  <si>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</si>
  <si>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</si>
  <si>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</si>
  <si>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</si>
  <si>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</si>
  <si>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</si>
  <si>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</si>
  <si>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</si>
  <si>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</si>
  <si>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</si>
  <si>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</si>
  <si>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</si>
  <si>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</si>
  <si>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</si>
  <si>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</si>
  <si>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</si>
  <si>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</si>
  <si>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</si>
  <si>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</si>
  <si>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</si>
  <si>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</si>
  <si>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</si>
  <si>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</si>
  <si>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</si>
  <si>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</si>
  <si>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</si>
  <si>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</si>
  <si>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</si>
  <si>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</si>
  <si>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</si>
  <si>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</si>
  <si>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</si>
  <si>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</si>
  <si>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</si>
  <si>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</si>
  <si>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</si>
  <si>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</si>
  <si>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</si>
  <si>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</si>
  <si>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</si>
  <si>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</si>
  <si>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</si>
  <si>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</si>
  <si>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</si>
  <si>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</si>
  <si>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</si>
  <si>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</si>
  <si>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</si>
  <si>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</si>
  <si>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</si>
  <si>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</si>
  <si>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</si>
  <si>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</si>
  <si>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</si>
  <si>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</si>
  <si>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</si>
  <si>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</si>
  <si>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</si>
  <si>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</si>
  <si>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</si>
  <si>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</si>
  <si>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</si>
  <si>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</si>
  <si>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</si>
  <si>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</si>
  <si>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</si>
  <si>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</si>
  <si>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</si>
  <si>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</si>
  <si>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</si>
  <si>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</si>
  <si>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</si>
  <si>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</si>
  <si>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</si>
  <si>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</si>
  <si>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</si>
  <si>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</si>
  <si>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</si>
  <si>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</si>
  <si>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</si>
  <si>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</si>
  <si>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</si>
  <si>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</si>
  <si>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</si>
  <si>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</si>
  <si>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</si>
  <si>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</si>
  <si>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</si>
  <si>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</si>
  <si>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</si>
  <si>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</si>
  <si>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</si>
  <si>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</si>
  <si>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</si>
  <si>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</si>
  <si>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</si>
  <si>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</si>
  <si>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</si>
  <si>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</si>
  <si>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</si>
  <si>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</si>
  <si>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</si>
  <si>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</si>
  <si>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</si>
  <si>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</si>
  <si>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</si>
  <si>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</si>
  <si>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</si>
  <si>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</si>
  <si>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</si>
  <si>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</si>
  <si>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</si>
  <si>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</si>
  <si>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</si>
  <si>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</si>
  <si>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</si>
  <si>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</si>
  <si>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</si>
  <si>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</si>
  <si>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</si>
  <si>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</si>
  <si>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</si>
  <si>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</si>
  <si>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</si>
  <si>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</si>
  <si>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</si>
  <si>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</si>
  <si>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</si>
  <si>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</si>
  <si>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</si>
  <si>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</si>
  <si>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</si>
  <si>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</si>
  <si>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</si>
  <si>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</si>
  <si>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</si>
  <si>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</si>
  <si>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</si>
  <si>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</si>
  <si>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</si>
  <si>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</si>
  <si>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</si>
  <si>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</si>
  <si>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</si>
  <si>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</si>
  <si>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</si>
  <si>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</si>
  <si>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</si>
  <si>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</si>
  <si>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</si>
  <si>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</si>
  <si>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</si>
  <si>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</si>
  <si>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</si>
  <si>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</si>
  <si>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</si>
  <si>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</si>
  <si>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</si>
  <si>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</si>
  <si>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</si>
  <si>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</si>
  <si>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</si>
  <si>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</si>
  <si>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</si>
  <si>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</si>
  <si>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</si>
  <si>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</si>
  <si>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</si>
  <si>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</si>
  <si>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</si>
  <si>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</si>
  <si>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</si>
  <si>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</si>
  <si>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</si>
  <si>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</si>
  <si>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</si>
  <si>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</si>
  <si>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</si>
  <si>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</si>
  <si>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</si>
  <si>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</si>
  <si>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</si>
  <si>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</si>
  <si>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</si>
  <si>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</si>
  <si>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</si>
  <si>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</si>
  <si>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</si>
  <si>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</si>
  <si>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</si>
  <si>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</si>
  <si>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</si>
  <si>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</si>
  <si>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</si>
  <si>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</si>
  <si>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</si>
  <si>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</si>
  <si>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</si>
  <si>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</si>
  <si>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</si>
  <si>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</si>
  <si>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</si>
  <si>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</si>
  <si>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</si>
  <si>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</si>
  <si>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</si>
  <si>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</si>
  <si>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</si>
  <si>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</si>
  <si>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</si>
  <si>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</si>
  <si>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</si>
  <si>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</si>
  <si>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</si>
  <si>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</si>
  <si>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</si>
  <si>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</si>
  <si>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</si>
  <si>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</si>
  <si>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</si>
  <si>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</si>
  <si>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</si>
  <si>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</si>
  <si>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</si>
  <si>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</si>
  <si>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</si>
  <si>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</si>
  <si>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</si>
  <si>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</si>
  <si>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</si>
  <si>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</si>
  <si>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</si>
  <si>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</si>
  <si>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</si>
  <si>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</si>
  <si>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</si>
  <si>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</si>
  <si>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</si>
  <si>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</si>
  <si>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</si>
  <si>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</si>
  <si>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</si>
  <si>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</si>
  <si>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</si>
  <si>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</si>
  <si>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</si>
  <si>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</si>
  <si>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</si>
  <si>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</si>
  <si>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</si>
  <si>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</si>
  <si>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</si>
  <si>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</si>
  <si>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</si>
  <si>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</si>
  <si>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</si>
  <si>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</si>
  <si>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</si>
  <si>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</si>
  <si>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</si>
  <si>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</si>
  <si>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</si>
  <si>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</si>
  <si>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</si>
  <si>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</si>
  <si>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</si>
  <si>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</si>
  <si>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</si>
  <si>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</si>
  <si>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</si>
  <si>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</si>
  <si>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</si>
  <si>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</si>
  <si>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</si>
  <si>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</si>
  <si>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</si>
  <si>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</si>
  <si>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</si>
  <si>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</si>
  <si>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</si>
  <si>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</si>
  <si>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</si>
  <si>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</si>
  <si>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</si>
  <si>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</si>
  <si>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</si>
  <si>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</si>
  <si>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</si>
  <si>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</si>
  <si>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</si>
  <si>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</si>
  <si>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</si>
  <si>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</si>
  <si>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</si>
  <si>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</si>
  <si>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</si>
  <si>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</si>
  <si>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</si>
  <si>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</si>
  <si>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</si>
  <si>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</si>
  <si>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</si>
  <si>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</si>
  <si>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</si>
  <si>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</si>
  <si>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</si>
  <si>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</si>
  <si>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</si>
  <si>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</si>
  <si>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</si>
  <si>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</si>
  <si>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</si>
  <si>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</si>
  <si>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</si>
  <si>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</si>
  <si>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</si>
  <si>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</si>
  <si>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</si>
  <si>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</si>
  <si>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</si>
  <si>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</si>
  <si>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</si>
  <si>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</si>
  <si>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</si>
  <si>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</si>
  <si>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</si>
  <si>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</si>
  <si>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</si>
  <si>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</si>
  <si>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</si>
  <si>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</si>
  <si>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</si>
  <si>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</si>
  <si>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</si>
  <si>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</si>
  <si>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</si>
  <si>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</si>
  <si>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</si>
  <si>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</si>
  <si>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</si>
  <si>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</si>
  <si>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</si>
  <si>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</si>
  <si>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</si>
  <si>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</si>
  <si>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</si>
  <si>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</si>
  <si>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</si>
  <si>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</si>
  <si>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</si>
  <si>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</si>
  <si>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</si>
  <si>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</si>
  <si>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</si>
  <si>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</si>
  <si>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</si>
  <si>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</si>
  <si>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</si>
  <si>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</si>
  <si>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</si>
  <si>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</si>
  <si>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</si>
  <si>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</si>
  <si>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</si>
  <si>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</si>
  <si>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</si>
  <si>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</si>
  <si>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</si>
  <si>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</si>
  <si>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</si>
  <si>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</si>
  <si>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</si>
  <si>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</si>
  <si>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</si>
  <si>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</si>
  <si>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</si>
  <si>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</si>
  <si>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</si>
  <si>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</si>
  <si>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</si>
  <si>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</si>
  <si>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</si>
  <si>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</si>
  <si>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</si>
  <si>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</si>
  <si>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</si>
  <si>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</si>
  <si>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</si>
  <si>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</si>
  <si>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</si>
  <si>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</si>
  <si>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</si>
  <si>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</si>
  <si>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</si>
  <si>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</si>
  <si>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</si>
  <si>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</si>
  <si>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</si>
  <si>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</si>
  <si>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</si>
  <si>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</si>
  <si>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</si>
  <si>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</si>
  <si>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</si>
  <si>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</si>
  <si>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</si>
  <si>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</si>
  <si>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</si>
  <si>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</si>
  <si>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</si>
  <si>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</si>
  <si>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</si>
  <si>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</si>
  <si>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</si>
  <si>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</si>
  <si>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</si>
  <si>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</si>
  <si>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</si>
  <si>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</si>
  <si>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</si>
  <si>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</si>
  <si>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</si>
  <si>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</si>
  <si>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</si>
  <si>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</si>
  <si>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</si>
  <si>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</si>
  <si>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</si>
  <si>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</si>
  <si>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</si>
  <si>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</si>
  <si>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</si>
  <si>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</si>
  <si>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</si>
  <si>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</si>
  <si>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</si>
  <si>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</si>
  <si>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</si>
  <si>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</si>
  <si>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</si>
  <si>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</si>
  <si>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</si>
  <si>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</si>
  <si>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</si>
  <si>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</si>
  <si>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</si>
  <si>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</si>
  <si>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</si>
  <si>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</si>
  <si>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</si>
  <si>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</si>
  <si>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</si>
  <si>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</si>
  <si>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</si>
  <si>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</si>
  <si>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</si>
  <si>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</si>
  <si>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</si>
  <si>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</si>
  <si>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</si>
  <si>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</si>
  <si>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</si>
  <si>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</si>
  <si>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</si>
  <si>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</si>
  <si>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</si>
  <si>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</si>
  <si>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</si>
  <si>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</si>
  <si>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</si>
  <si>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</si>
  <si>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</si>
  <si>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</si>
  <si>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</si>
  <si>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</si>
  <si>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</si>
  <si>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</si>
  <si>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</si>
  <si>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</si>
  <si>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</si>
  <si>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</si>
  <si>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</si>
  <si>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</si>
  <si>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</si>
  <si>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</si>
  <si>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</si>
  <si>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</si>
  <si>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</si>
  <si>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</si>
  <si>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</si>
  <si>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</si>
  <si>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</si>
  <si>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</si>
  <si>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</si>
  <si>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</si>
  <si>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</si>
  <si>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</si>
  <si>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</si>
  <si>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</si>
  <si>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</si>
  <si>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</si>
  <si>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</si>
  <si>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</si>
  <si>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</si>
  <si>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</si>
  <si>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</si>
  <si>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</si>
  <si>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</si>
  <si>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</si>
  <si>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</si>
  <si>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</si>
  <si>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</si>
  <si>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</si>
  <si>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</si>
  <si>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</si>
  <si>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</si>
  <si>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</si>
  <si>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</si>
  <si>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</si>
  <si>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</si>
  <si>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</si>
  <si>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</si>
  <si>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</si>
  <si>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</si>
  <si>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</si>
  <si>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</si>
  <si>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</si>
  <si>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</si>
  <si>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</si>
  <si>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</si>
  <si>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</si>
  <si>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</si>
  <si>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</si>
  <si>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</si>
  <si>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</si>
  <si>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</si>
  <si>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</si>
  <si>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</si>
  <si>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</si>
  <si>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</si>
  <si>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</si>
  <si>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</si>
  <si>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</si>
  <si>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</si>
  <si>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</si>
  <si>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</si>
  <si>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</si>
  <si>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</si>
  <si>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</si>
  <si>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</si>
  <si>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</si>
  <si>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</si>
  <si>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</si>
  <si>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</si>
  <si>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</si>
  <si>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</si>
  <si>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</si>
  <si>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</si>
  <si>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</si>
  <si>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</si>
  <si>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</si>
  <si>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</si>
  <si>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</si>
  <si>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</si>
  <si>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</si>
  <si>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</si>
  <si>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</si>
  <si>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</si>
  <si>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</si>
  <si>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</si>
  <si>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</si>
  <si>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</si>
  <si>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</si>
  <si>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</si>
  <si>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</si>
  <si>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</si>
  <si>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</si>
  <si>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</si>
  <si>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</si>
  <si>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</si>
  <si>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</si>
  <si>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</si>
  <si>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</si>
  <si>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</si>
  <si>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</si>
  <si>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</si>
  <si>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</si>
  <si>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</si>
  <si>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</si>
  <si>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</si>
  <si>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</si>
  <si>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</si>
  <si>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</si>
  <si>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</si>
  <si>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</si>
  <si>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</si>
  <si>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</si>
  <si>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</si>
  <si>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</si>
  <si>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</si>
  <si>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</si>
  <si>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</si>
  <si>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</si>
  <si>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</si>
  <si>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</si>
  <si>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</si>
  <si>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</si>
  <si>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</si>
  <si>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</si>
  <si>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</si>
  <si>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</si>
  <si>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</si>
  <si>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</si>
  <si>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</si>
  <si>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</si>
  <si>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</si>
  <si>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</si>
  <si>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</si>
  <si>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</si>
  <si>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</si>
  <si>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</si>
  <si>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</si>
  <si>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</si>
  <si>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</si>
  <si>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</si>
  <si>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</si>
  <si>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</si>
  <si>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</si>
  <si>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</si>
  <si>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</si>
  <si>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</si>
  <si>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</si>
  <si>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</si>
  <si>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</si>
  <si>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</si>
  <si>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</si>
  <si>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</si>
  <si>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</si>
  <si>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</si>
  <si>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</si>
  <si>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</si>
  <si>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</si>
  <si>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</si>
  <si>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</si>
  <si>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</si>
  <si>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</si>
  <si>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</si>
  <si>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</si>
  <si>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</si>
  <si>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</si>
  <si>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</si>
  <si>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</si>
  <si>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</si>
  <si>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</si>
  <si>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</si>
  <si>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</si>
  <si>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</si>
  <si>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</si>
  <si>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</si>
  <si>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</si>
  <si>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</si>
  <si>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</si>
  <si>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</si>
  <si>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</si>
  <si>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</si>
  <si>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</si>
  <si>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</si>
  <si>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</si>
  <si>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</si>
  <si>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</si>
  <si>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</si>
  <si>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</si>
  <si>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</si>
  <si>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</si>
  <si>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</si>
  <si>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</si>
  <si>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</si>
  <si>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</si>
  <si>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</si>
  <si>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</si>
  <si>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</si>
  <si>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</si>
  <si>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</si>
  <si>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</si>
  <si>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</si>
  <si>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</si>
  <si>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</si>
  <si>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</si>
  <si>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</si>
  <si>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</si>
  <si>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</si>
  <si>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</si>
  <si>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</si>
  <si>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</si>
  <si>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</si>
  <si>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</si>
  <si>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</si>
  <si>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</si>
  <si>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</si>
  <si>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</si>
  <si>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</si>
  <si>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</si>
  <si>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</si>
  <si>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</si>
  <si>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</si>
  <si>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</si>
  <si>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</si>
  <si>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</si>
  <si>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</si>
  <si>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</si>
  <si>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</si>
  <si>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</si>
  <si>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</si>
  <si>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</si>
  <si>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</si>
  <si>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</si>
  <si>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</si>
  <si>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</si>
  <si>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</si>
  <si>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</si>
  <si>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</si>
  <si>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</si>
  <si>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</si>
  <si>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</si>
  <si>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</si>
  <si>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</si>
  <si>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</si>
  <si>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</si>
  <si>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</si>
  <si>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</si>
  <si>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</si>
  <si>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</si>
  <si>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</si>
  <si>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</si>
  <si>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</si>
  <si>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</si>
  <si>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</si>
  <si>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</si>
  <si>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</si>
  <si>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</si>
  <si>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</si>
  <si>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</si>
  <si>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</si>
  <si>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</si>
  <si>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</si>
  <si>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</si>
  <si>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</si>
  <si>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</si>
  <si>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</si>
  <si>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</si>
  <si>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</si>
  <si>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</si>
  <si>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</si>
  <si>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</si>
  <si>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</si>
  <si>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</si>
  <si>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</si>
  <si>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</si>
  <si>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</si>
  <si>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</si>
  <si>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</si>
  <si>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</si>
  <si>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</si>
  <si>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</si>
  <si>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</si>
  <si>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</si>
  <si>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</si>
  <si>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</si>
  <si>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</si>
  <si>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</si>
  <si>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</si>
  <si>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</si>
  <si>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</si>
  <si>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</si>
  <si>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</si>
  <si>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</si>
  <si>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</si>
  <si>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</si>
  <si>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</si>
  <si>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</si>
  <si>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</si>
  <si>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</si>
  <si>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</si>
  <si>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</si>
  <si>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</si>
  <si>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</si>
  <si>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</si>
  <si>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</si>
  <si>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</si>
  <si>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</si>
  <si>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</si>
  <si>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</si>
  <si>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</si>
  <si>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</si>
  <si>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</si>
  <si>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</si>
  <si>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</si>
  <si>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</si>
  <si>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</si>
  <si>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</si>
  <si>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</si>
  <si>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</si>
  <si>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</si>
  <si>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</si>
  <si>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</si>
  <si>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</si>
  <si>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</si>
  <si>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</si>
  <si>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</si>
  <si>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</si>
  <si>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</si>
  <si>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</si>
  <si>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</si>
  <si>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</si>
  <si>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</si>
  <si>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</si>
  <si>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</si>
  <si>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</si>
  <si>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</si>
  <si>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</si>
  <si>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</si>
  <si>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</si>
  <si>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</si>
  <si>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</si>
  <si>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</si>
  <si>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</si>
  <si>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</si>
  <si>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</si>
  <si>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</si>
  <si>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</si>
  <si>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</si>
  <si>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</si>
  <si>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</si>
  <si>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</si>
  <si>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</si>
  <si>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</si>
  <si>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</si>
  <si>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</si>
  <si>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</si>
  <si>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</si>
  <si>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</si>
  <si>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</si>
  <si>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</si>
  <si>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</si>
  <si>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</si>
  <si>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</si>
  <si>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</si>
  <si>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</si>
  <si>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</si>
  <si>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</si>
  <si>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</si>
  <si>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</si>
  <si>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</si>
  <si>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</si>
  <si>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</si>
  <si>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</si>
  <si>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</si>
  <si>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</si>
  <si>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</si>
  <si>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</si>
  <si>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</si>
  <si>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</si>
  <si>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</si>
  <si>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</si>
  <si>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</si>
  <si>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</si>
  <si>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</si>
  <si>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</si>
  <si>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</si>
  <si>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</si>
  <si>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</si>
  <si>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</si>
  <si>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</si>
  <si>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</si>
  <si>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</si>
  <si>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</si>
  <si>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</si>
  <si>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</si>
  <si>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</si>
  <si>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</si>
  <si>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</si>
  <si>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</si>
  <si>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</si>
  <si>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</si>
  <si>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</si>
  <si>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</si>
  <si>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</si>
  <si>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</si>
  <si>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</si>
  <si>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</si>
  <si>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</si>
  <si>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</si>
  <si>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</si>
  <si>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</si>
  <si>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</si>
  <si>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</si>
  <si>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</si>
  <si>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</si>
  <si>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</si>
  <si>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</si>
  <si>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</si>
  <si>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</si>
  <si>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</si>
  <si>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</si>
  <si>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</si>
  <si>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</si>
  <si>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</si>
  <si>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</si>
  <si>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</si>
  <si>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</si>
  <si>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</si>
  <si>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</si>
  <si>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</si>
  <si>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</si>
  <si>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</si>
  <si>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</si>
  <si>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</si>
  <si>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</si>
  <si>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</si>
  <si>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</si>
  <si>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</si>
  <si>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</si>
  <si>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</si>
  <si>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</si>
  <si>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</si>
  <si>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</si>
  <si>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</si>
  <si>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</si>
  <si>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</si>
  <si>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</si>
  <si>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</si>
  <si>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</si>
  <si>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</si>
  <si>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</si>
  <si>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</si>
  <si>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</si>
  <si>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</si>
  <si>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</si>
  <si>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</si>
  <si>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</si>
  <si>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</si>
  <si>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</si>
  <si>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</si>
  <si>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</si>
  <si>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</si>
  <si>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</si>
  <si>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</si>
  <si>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</si>
  <si>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</si>
  <si>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</si>
  <si>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</si>
  <si>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</si>
  <si>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</si>
  <si>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</si>
  <si>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</si>
  <si>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</si>
  <si>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</si>
  <si>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</si>
  <si>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</si>
  <si>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</si>
  <si>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</si>
  <si>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</si>
  <si>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</si>
  <si>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</si>
  <si>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</si>
  <si>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</si>
  <si>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</si>
  <si>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</si>
  <si>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</si>
  <si>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</si>
  <si>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</si>
  <si>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</si>
  <si>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</si>
  <si>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</si>
  <si>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</si>
  <si>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</si>
  <si>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</si>
  <si>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</si>
  <si>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</si>
  <si>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</si>
  <si>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</si>
  <si>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</si>
  <si>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</si>
  <si>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</si>
  <si>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</si>
  <si>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</si>
  <si>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</si>
  <si>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</si>
  <si>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</si>
  <si>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</si>
  <si>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</si>
  <si>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</si>
  <si>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</si>
  <si>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</si>
  <si>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</si>
  <si>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</si>
  <si>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</si>
  <si>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</si>
  <si>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</si>
  <si>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</si>
  <si>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</si>
  <si>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</si>
  <si>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</si>
  <si>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</si>
  <si>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</si>
  <si>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</si>
  <si>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</si>
  <si>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</si>
  <si>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</si>
  <si>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</si>
  <si>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</si>
  <si>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</si>
  <si>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</si>
  <si>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</si>
  <si>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</si>
  <si>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</si>
  <si>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</si>
  <si>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</si>
  <si>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</si>
  <si>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</si>
  <si>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</si>
  <si>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</si>
  <si>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</si>
  <si>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</si>
  <si>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</si>
  <si>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</si>
  <si>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</si>
  <si>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</si>
  <si>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</si>
  <si>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</si>
  <si>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</si>
  <si>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</si>
  <si>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</si>
  <si>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</si>
  <si>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</si>
  <si>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</si>
  <si>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</si>
  <si>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</si>
  <si>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</si>
  <si>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</si>
  <si>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</si>
  <si>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</si>
  <si>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</si>
  <si>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</si>
  <si>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</si>
  <si>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</si>
  <si>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</si>
  <si>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</si>
  <si>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</si>
  <si>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</si>
  <si>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</si>
  <si>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</si>
  <si>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</si>
  <si>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</si>
  <si>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</si>
  <si>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</si>
  <si>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</si>
  <si>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</si>
  <si>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</si>
  <si>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</si>
  <si>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</si>
  <si>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</si>
  <si>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</si>
  <si>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</si>
  <si>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</si>
  <si>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</si>
  <si>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</si>
  <si>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</si>
  <si>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</si>
  <si>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</si>
  <si>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</si>
  <si>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</si>
  <si>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</si>
  <si>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</si>
  <si>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</si>
  <si>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</si>
  <si>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</si>
  <si>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</si>
  <si>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</si>
  <si>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</si>
  <si>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</si>
  <si>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</si>
  <si>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</si>
  <si>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</si>
  <si>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</si>
  <si>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</si>
  <si>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</si>
  <si>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</si>
  <si>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</si>
  <si>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</si>
  <si>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</si>
  <si>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</si>
  <si>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</si>
  <si>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</si>
  <si>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</si>
  <si>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</si>
  <si>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</si>
  <si>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</si>
  <si>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</si>
  <si>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</si>
  <si>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</si>
  <si>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</si>
  <si>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</si>
  <si>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</si>
  <si>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</si>
  <si>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</si>
  <si>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</si>
  <si>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</si>
  <si>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</si>
  <si>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</si>
  <si>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</si>
  <si>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</si>
  <si>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</si>
  <si>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</si>
  <si>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</si>
  <si>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</si>
  <si>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</si>
  <si>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</si>
  <si>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</si>
  <si>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</si>
  <si>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</si>
  <si>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</si>
  <si>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</si>
  <si>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</si>
  <si>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</si>
  <si>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</si>
  <si>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</si>
  <si>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</si>
  <si>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</si>
  <si>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</si>
  <si>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</si>
  <si>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</si>
  <si>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</si>
  <si>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</si>
  <si>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</si>
  <si>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</si>
  <si>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</si>
  <si>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</si>
  <si>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</si>
  <si>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</si>
  <si>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</si>
  <si>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</si>
  <si>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</si>
  <si>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</si>
  <si>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</si>
  <si>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</si>
  <si>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</si>
  <si>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</si>
  <si>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</si>
  <si>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</si>
  <si>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</si>
  <si>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</si>
  <si>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</si>
  <si>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</si>
  <si>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</si>
  <si>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</si>
  <si>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</si>
  <si>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</si>
  <si>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</si>
  <si>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</si>
  <si>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</si>
  <si>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</si>
  <si>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</si>
  <si>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</si>
  <si>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</si>
  <si>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</si>
  <si>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</si>
  <si>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</si>
  <si>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</si>
  <si>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</si>
  <si>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</si>
  <si>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</si>
  <si>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</si>
  <si>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</si>
  <si>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</si>
  <si>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</si>
  <si>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</si>
  <si>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</si>
  <si>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</si>
  <si>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</si>
  <si>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</si>
  <si>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</si>
  <si>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</si>
  <si>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</si>
  <si>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</si>
  <si>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</si>
  <si>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</si>
  <si>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</si>
  <si>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</si>
  <si>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</si>
  <si>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</si>
  <si>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</si>
  <si>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</si>
  <si>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</si>
  <si>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</si>
  <si>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</si>
  <si>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</si>
  <si>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</si>
  <si>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</si>
  <si>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</si>
  <si>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</si>
  <si>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</si>
  <si>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</si>
  <si>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</si>
  <si>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</si>
  <si>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</si>
  <si>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</si>
  <si>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</si>
  <si>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</si>
  <si>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</si>
  <si>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</si>
  <si>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</si>
  <si>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</si>
  <si>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</si>
  <si>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</si>
  <si>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</si>
  <si>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</si>
  <si>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</si>
  <si>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</si>
  <si>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</si>
  <si>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</si>
  <si>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</si>
  <si>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</si>
  <si>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</si>
  <si>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</si>
  <si>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</si>
  <si>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</si>
  <si>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</si>
  <si>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</si>
  <si>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</si>
  <si>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</si>
  <si>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</si>
  <si>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</si>
  <si>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</si>
  <si>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</si>
  <si>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</si>
  <si>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</si>
  <si>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</si>
  <si>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</si>
  <si>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</si>
  <si>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</si>
  <si>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</si>
  <si>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</si>
  <si>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</si>
  <si>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</si>
  <si>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</si>
  <si>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</si>
  <si>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</si>
  <si>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</si>
  <si>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</si>
  <si>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</si>
  <si>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</si>
  <si>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</si>
  <si>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</si>
  <si>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</si>
  <si>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</si>
  <si>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</si>
  <si>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</si>
  <si>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</si>
  <si>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</si>
  <si>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</si>
  <si>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</si>
  <si>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</si>
  <si>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</si>
  <si>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</si>
  <si>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</si>
  <si>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</si>
  <si>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</si>
  <si>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</si>
  <si>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</si>
  <si>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</si>
  <si>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</si>
  <si>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</si>
  <si>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</si>
  <si>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</si>
  <si>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</si>
  <si>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</si>
  <si>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</si>
  <si>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</si>
  <si>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</si>
  <si>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</si>
  <si>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</si>
  <si>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</si>
  <si>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</si>
  <si>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</si>
  <si>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</si>
  <si>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</si>
  <si>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</si>
  <si>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</si>
  <si>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</si>
  <si>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</si>
  <si>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</si>
  <si>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</si>
  <si>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</si>
  <si>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</si>
  <si>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</si>
  <si>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</si>
  <si>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</si>
  <si>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</si>
  <si>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</si>
  <si>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</si>
  <si>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</si>
  <si>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</si>
  <si>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</si>
  <si>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</si>
  <si>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</si>
  <si>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</si>
  <si>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</si>
  <si>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</si>
  <si>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</si>
  <si>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</si>
  <si>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</si>
  <si>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</si>
  <si>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</si>
  <si>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</si>
  <si>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</si>
  <si>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</si>
  <si>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</si>
  <si>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</si>
  <si>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</si>
  <si>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</si>
  <si>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</si>
  <si>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</si>
  <si>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</si>
  <si>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</si>
  <si>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</si>
  <si>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</si>
  <si>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</si>
  <si>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</si>
  <si>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</si>
  <si>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</si>
  <si>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</si>
  <si>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</si>
  <si>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</si>
  <si>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</si>
  <si>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</si>
  <si>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</si>
  <si>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</si>
  <si>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</si>
  <si>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</si>
  <si>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</si>
  <si>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</si>
  <si>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</si>
  <si>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</si>
  <si>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</si>
  <si>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</si>
  <si>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</si>
  <si>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</si>
  <si>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</si>
  <si>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</si>
  <si>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</si>
  <si>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</si>
  <si>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</si>
  <si>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</si>
  <si>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</si>
  <si>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</si>
  <si>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</si>
  <si>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</si>
  <si>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</si>
  <si>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</si>
  <si>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</si>
  <si>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</si>
  <si>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</si>
  <si>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</si>
  <si>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</si>
  <si>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</si>
  <si>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</si>
  <si>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</si>
  <si>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</si>
  <si>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</si>
  <si>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</si>
  <si>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</si>
  <si>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</si>
  <si>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</si>
  <si>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</si>
  <si>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</si>
  <si>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</si>
  <si>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</si>
  <si>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</si>
  <si>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</si>
  <si>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</si>
  <si>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</si>
  <si>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</si>
  <si>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</si>
  <si>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</si>
  <si>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</si>
  <si>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</si>
  <si>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</si>
  <si>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</si>
  <si>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</si>
  <si>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</si>
  <si>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</si>
  <si>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</si>
  <si>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</si>
  <si>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</si>
  <si>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</si>
  <si>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</si>
  <si>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</si>
  <si>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</si>
  <si>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</si>
  <si>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</si>
  <si>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</si>
  <si>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</si>
  <si>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</si>
  <si>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</si>
  <si>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</si>
  <si>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</si>
  <si>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</si>
  <si>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</si>
  <si>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</si>
  <si>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</si>
  <si>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</si>
  <si>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</si>
  <si>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</si>
  <si>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</si>
  <si>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</si>
  <si>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</si>
  <si>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</si>
  <si>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</si>
  <si>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</si>
  <si>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</si>
  <si>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</si>
  <si>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</si>
  <si>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</si>
  <si>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</si>
  <si>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</si>
  <si>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</si>
  <si>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</si>
  <si>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</si>
  <si>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</si>
  <si>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</si>
  <si>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</si>
  <si>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</si>
  <si>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</si>
  <si>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</si>
  <si>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</si>
  <si>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</si>
  <si>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</si>
  <si>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</si>
  <si>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</si>
  <si>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</si>
  <si>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</si>
  <si>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</si>
  <si>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</si>
  <si>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</si>
  <si>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</si>
  <si>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</si>
  <si>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</si>
  <si>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</si>
  <si>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</si>
  <si>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</si>
  <si>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</si>
  <si>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</si>
  <si>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</si>
  <si>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</si>
  <si>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</si>
  <si>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</si>
  <si>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</si>
  <si>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</si>
  <si>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</si>
  <si>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</si>
  <si>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</si>
  <si>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</si>
  <si>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</si>
  <si>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</si>
  <si>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</si>
  <si>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</si>
  <si>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</si>
  <si>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</si>
  <si>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</si>
  <si>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</si>
  <si>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</si>
  <si>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</si>
  <si>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</si>
  <si>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</si>
  <si>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</si>
  <si>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</si>
  <si>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</si>
  <si>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</si>
  <si>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</si>
  <si>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</si>
  <si>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</si>
  <si>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</si>
  <si>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</si>
  <si>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</si>
  <si>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</si>
  <si>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</si>
  <si>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</si>
  <si>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</si>
  <si>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</si>
  <si>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</si>
  <si>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</si>
  <si>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</si>
  <si>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</si>
  <si>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</si>
  <si>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</si>
  <si>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</si>
  <si>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</si>
  <si>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</si>
  <si>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</si>
  <si>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</si>
  <si>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</si>
  <si>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</si>
  <si>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</si>
  <si>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</si>
  <si>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</si>
  <si>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</si>
  <si>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</si>
  <si>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</si>
  <si>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</si>
  <si>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</si>
  <si>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</si>
  <si>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</si>
  <si>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</si>
  <si>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</si>
  <si>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</si>
  <si>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</si>
  <si>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</si>
  <si>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</si>
  <si>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</si>
  <si>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</si>
  <si>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</si>
  <si>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</si>
  <si>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</si>
  <si>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</si>
  <si>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</si>
  <si>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</si>
  <si>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</si>
  <si>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</si>
  <si>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</si>
  <si>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</si>
  <si>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</si>
  <si>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</si>
  <si>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</si>
  <si>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</si>
  <si>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</si>
  <si>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</si>
  <si>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</si>
  <si>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</si>
  <si>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</si>
  <si>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</si>
  <si>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</si>
  <si>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</si>
  <si>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</si>
  <si>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</si>
  <si>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</si>
  <si>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</si>
  <si>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</si>
  <si>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</si>
  <si>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</si>
  <si>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</si>
  <si>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</si>
  <si>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</si>
  <si>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</si>
  <si>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</si>
  <si>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</si>
  <si>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</si>
  <si>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</si>
  <si>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</si>
  <si>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</si>
  <si>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</si>
  <si>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</si>
  <si>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</si>
  <si>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</si>
  <si>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</si>
  <si>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</si>
  <si>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</si>
  <si>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</si>
  <si>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</si>
  <si>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</si>
  <si>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</si>
  <si>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</si>
  <si>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</si>
  <si>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</si>
  <si>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</si>
  <si>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</si>
  <si>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</si>
  <si>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</si>
  <si>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</si>
  <si>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</si>
  <si>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</si>
  <si>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</si>
  <si>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</si>
  <si>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</si>
  <si>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</si>
  <si>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</si>
  <si>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</si>
  <si>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</si>
  <si>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</si>
  <si>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</si>
  <si>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</si>
  <si>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</si>
  <si>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</si>
  <si>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</si>
  <si>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</si>
  <si>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</si>
  <si>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</si>
  <si>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</si>
  <si>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</si>
  <si>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</si>
  <si>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</si>
  <si>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</si>
  <si>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</si>
  <si>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</si>
  <si>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</si>
  <si>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</si>
  <si>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</si>
  <si>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</si>
  <si>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</si>
  <si>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</si>
  <si>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</si>
  <si>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</si>
  <si>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</si>
  <si>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</si>
  <si>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</si>
  <si>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</si>
  <si>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</si>
  <si>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</si>
  <si>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</si>
  <si>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</si>
  <si>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</si>
  <si>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</si>
  <si>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</si>
  <si>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</si>
  <si>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</si>
  <si>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</si>
  <si>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</si>
  <si>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</si>
  <si>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</si>
  <si>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</si>
  <si>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</si>
  <si>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</si>
  <si>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</si>
  <si>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</si>
  <si>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</si>
  <si>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</si>
  <si>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</si>
  <si>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</si>
  <si>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</si>
  <si>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</si>
  <si>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</si>
  <si>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</si>
  <si>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</si>
  <si>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</si>
  <si>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</si>
  <si>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</si>
  <si>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</si>
  <si>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</si>
  <si>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</si>
  <si>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</si>
  <si>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</si>
  <si>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</si>
  <si>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</si>
  <si>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</si>
  <si>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</si>
  <si>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</si>
  <si>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</si>
  <si>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</si>
  <si>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</si>
  <si>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</si>
  <si>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</si>
  <si>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</si>
  <si>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</si>
  <si>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</si>
  <si>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</si>
  <si>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</si>
  <si>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</si>
  <si>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</si>
  <si>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</si>
  <si>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</si>
  <si>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</si>
  <si>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</si>
  <si>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</si>
  <si>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</si>
  <si>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</si>
  <si>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</si>
  <si>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</si>
  <si>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</si>
  <si>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</si>
  <si>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</si>
  <si>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</si>
  <si>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</si>
  <si>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</si>
  <si>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</si>
  <si>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</si>
  <si>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</si>
  <si>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</si>
  <si>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</si>
  <si>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</si>
  <si>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</si>
  <si>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</si>
  <si>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</si>
  <si>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</si>
  <si>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</si>
  <si>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</si>
  <si>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</si>
  <si>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</si>
  <si>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</si>
  <si>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</si>
  <si>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</si>
  <si>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</si>
  <si>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</si>
  <si>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</si>
  <si>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</si>
  <si>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</si>
  <si>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</si>
  <si>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</si>
  <si>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</si>
  <si>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</si>
  <si>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</si>
  <si>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</si>
  <si>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</si>
  <si>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</si>
  <si>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</si>
  <si>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</si>
  <si>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</si>
  <si>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</si>
  <si>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</si>
  <si>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</si>
  <si>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</si>
  <si>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</si>
  <si>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</si>
  <si>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</si>
  <si>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</si>
  <si>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</si>
  <si>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</si>
  <si>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</si>
  <si>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</si>
  <si>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</si>
  <si>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</si>
  <si>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</si>
  <si>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</si>
  <si>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</si>
  <si>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</si>
  <si>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</si>
  <si>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</si>
  <si>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</si>
  <si>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</si>
  <si>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</si>
  <si>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</si>
  <si>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</si>
  <si>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</si>
  <si>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</si>
  <si>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</si>
  <si>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</si>
  <si>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</si>
  <si>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</si>
  <si>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</si>
  <si>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</si>
  <si>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</si>
  <si>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</si>
  <si>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</si>
  <si>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</si>
  <si>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</si>
  <si>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</si>
  <si>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</si>
  <si>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</si>
  <si>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</si>
  <si>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</si>
  <si>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</si>
  <si>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</si>
  <si>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</si>
  <si>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</si>
  <si>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</si>
  <si>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</si>
  <si>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</si>
  <si>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</si>
  <si>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</si>
  <si>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</si>
  <si>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</si>
  <si>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</si>
  <si>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</si>
  <si>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</si>
  <si>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</si>
  <si>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</si>
  <si>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</si>
  <si>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</si>
  <si>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</si>
  <si>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</si>
  <si>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</si>
  <si>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</si>
  <si>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</si>
  <si>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</si>
  <si>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</si>
  <si>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</si>
  <si>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</si>
  <si>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</si>
  <si>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</si>
  <si>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</si>
  <si>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</si>
  <si>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</si>
  <si>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</si>
  <si>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</si>
  <si>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</si>
  <si>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</si>
  <si>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</si>
  <si>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</si>
  <si>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</si>
  <si>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</si>
  <si>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</si>
  <si>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</si>
  <si>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</si>
  <si>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</si>
  <si>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</si>
  <si>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</si>
  <si>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</si>
  <si>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</si>
  <si>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</si>
  <si>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</si>
  <si>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</si>
  <si>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</si>
  <si>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</si>
  <si>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</si>
  <si>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</si>
  <si>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</si>
  <si>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</si>
  <si>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</si>
  <si>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</si>
  <si>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</si>
  <si>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</si>
  <si>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</si>
  <si>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</si>
  <si>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</si>
  <si>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</si>
  <si>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</si>
  <si>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</si>
  <si>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</si>
  <si>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</si>
  <si>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</si>
  <si>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</si>
  <si>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</si>
  <si>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</si>
  <si>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</si>
  <si>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</si>
  <si>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</si>
  <si>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</si>
  <si>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</si>
  <si>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</si>
  <si>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</si>
  <si>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</si>
  <si>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</si>
  <si>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</si>
  <si>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</si>
  <si>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</si>
  <si>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</si>
  <si>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</si>
  <si>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</si>
  <si>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</si>
  <si>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</si>
  <si>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</si>
  <si>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</si>
  <si>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</si>
  <si>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</si>
  <si>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</si>
  <si>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</si>
  <si>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</si>
  <si>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</si>
  <si>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</si>
  <si>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</si>
  <si>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</si>
  <si>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</si>
  <si>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</si>
  <si>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</si>
  <si>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</si>
  <si>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</si>
  <si>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</si>
  <si>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</si>
  <si>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</si>
  <si>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</si>
  <si>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</si>
  <si>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</si>
  <si>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</si>
  <si>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</si>
  <si>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</si>
  <si>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</si>
  <si>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</si>
  <si>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</si>
  <si>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</si>
  <si>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</si>
  <si>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</si>
  <si>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</si>
  <si>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</si>
  <si>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</si>
  <si>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</si>
  <si>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</si>
  <si>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</si>
  <si>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</si>
  <si>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</si>
  <si>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</si>
  <si>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</si>
  <si>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</si>
  <si>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</si>
  <si>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</si>
  <si>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</si>
  <si>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</si>
  <si>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</si>
  <si>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</si>
  <si>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</si>
  <si>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</si>
  <si>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</si>
  <si>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</si>
  <si>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</si>
  <si>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</si>
  <si>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</si>
  <si>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</si>
  <si>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</si>
  <si>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</si>
  <si>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</si>
  <si>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</si>
  <si>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</si>
  <si>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</si>
  <si>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</si>
  <si>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</si>
  <si>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</si>
  <si>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</si>
  <si>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</si>
  <si>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</si>
  <si>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</si>
  <si>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</si>
  <si>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</si>
  <si>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</si>
  <si>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</si>
  <si>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</si>
  <si>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</si>
  <si>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</si>
  <si>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</si>
  <si>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</si>
  <si>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</si>
  <si>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</si>
  <si>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</si>
  <si>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</si>
  <si>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</si>
  <si>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</si>
  <si>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</si>
  <si>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</si>
  <si>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</si>
  <si>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</si>
  <si>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</si>
  <si>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</si>
  <si>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</si>
  <si>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</si>
  <si>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</si>
  <si>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</si>
  <si>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</si>
  <si>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</si>
  <si>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</si>
  <si>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</si>
  <si>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</si>
  <si>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</si>
  <si>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</si>
  <si>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</si>
  <si>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</si>
  <si>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</si>
  <si>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</si>
  <si>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</si>
  <si>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</si>
  <si>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</si>
  <si>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</si>
  <si>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</si>
  <si>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</si>
  <si>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</si>
  <si>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</si>
  <si>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</si>
  <si>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</si>
  <si>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</si>
  <si>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</si>
  <si>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</si>
  <si>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</si>
  <si>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</si>
  <si>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</si>
  <si>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</si>
  <si>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</si>
  <si>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</si>
  <si>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</si>
  <si>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</si>
  <si>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</si>
  <si>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</si>
  <si>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</si>
  <si>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</si>
  <si>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</si>
  <si>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</si>
  <si>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</si>
  <si>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</si>
  <si>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</si>
  <si>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</si>
  <si>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</si>
  <si>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</si>
  <si>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</si>
  <si>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</si>
  <si>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</si>
  <si>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</si>
  <si>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</si>
  <si>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</si>
  <si>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</si>
  <si>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</si>
  <si>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</si>
  <si>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</si>
  <si>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</si>
  <si>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</si>
  <si>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</si>
  <si>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</si>
  <si>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</si>
  <si>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</si>
  <si>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</si>
  <si>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</si>
  <si>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</si>
  <si>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</si>
  <si>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</si>
  <si>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</si>
  <si>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</si>
  <si>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</si>
  <si>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</si>
  <si>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</si>
  <si>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</si>
  <si>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</si>
  <si>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</si>
  <si>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</si>
  <si>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</si>
  <si>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</si>
  <si>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</si>
  <si>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</si>
  <si>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</si>
  <si>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</si>
  <si>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</si>
  <si>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</si>
  <si>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</si>
  <si>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</si>
  <si>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</si>
  <si>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</si>
  <si>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</si>
  <si>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</si>
  <si>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</si>
  <si>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</si>
  <si>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</si>
  <si>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</si>
  <si>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</si>
  <si>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</si>
  <si>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</si>
  <si>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</si>
  <si>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</si>
  <si>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</si>
  <si>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</si>
  <si>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</si>
  <si>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</si>
  <si>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</si>
  <si>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</si>
  <si>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</si>
  <si>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</si>
  <si>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</si>
  <si>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</si>
  <si>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</si>
  <si>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</si>
  <si>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</si>
  <si>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</si>
  <si>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</si>
  <si>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</si>
  <si>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</si>
  <si>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</si>
  <si>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</si>
  <si>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</si>
  <si>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</si>
  <si>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</si>
  <si>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</si>
  <si>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</si>
  <si>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</si>
  <si>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</si>
  <si>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</si>
  <si>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</si>
  <si>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</si>
  <si>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</si>
  <si>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</si>
  <si>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</si>
  <si>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</si>
  <si>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</si>
  <si>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</si>
  <si>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</si>
  <si>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</si>
  <si>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</si>
  <si>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</si>
  <si>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</si>
  <si>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</si>
  <si>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</si>
  <si>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</si>
  <si>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</si>
  <si>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</si>
  <si>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</si>
  <si>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</si>
  <si>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</si>
  <si>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</si>
  <si>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</si>
  <si>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</si>
  <si>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</si>
  <si>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</si>
  <si>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</si>
  <si>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</si>
  <si>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</si>
  <si>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</si>
  <si>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</si>
  <si>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</si>
  <si>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</si>
  <si>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</si>
  <si>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</si>
  <si>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</si>
  <si>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</si>
  <si>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</si>
  <si>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</si>
  <si>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</si>
  <si>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</si>
  <si>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</si>
  <si>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</si>
  <si>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</si>
  <si>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</si>
  <si>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</si>
  <si>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</si>
  <si>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</si>
  <si>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</si>
  <si>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</si>
  <si>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</si>
  <si>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</si>
  <si>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</si>
  <si>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</si>
  <si>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</si>
  <si>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</si>
  <si>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</si>
  <si>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</si>
  <si>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</si>
  <si>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</si>
  <si>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</si>
  <si>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</si>
  <si>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</si>
  <si>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</si>
  <si>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</si>
  <si>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</si>
  <si>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</si>
  <si>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</si>
  <si>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</si>
  <si>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</si>
  <si>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</si>
  <si>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</si>
  <si>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</si>
  <si>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</si>
  <si>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</si>
  <si>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</si>
  <si>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</si>
  <si>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</si>
  <si>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</si>
  <si>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</si>
  <si>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</si>
  <si>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</si>
  <si>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</si>
  <si>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</si>
  <si>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</si>
  <si>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</si>
  <si>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</si>
  <si>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</si>
  <si>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</si>
  <si>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</si>
  <si>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</si>
  <si>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</si>
  <si>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</si>
  <si>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</si>
  <si>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</si>
  <si>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</si>
  <si>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</si>
  <si>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</si>
  <si>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</si>
  <si>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</si>
  <si>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</si>
  <si>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</si>
  <si>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</si>
  <si>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</si>
  <si>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</si>
  <si>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</si>
  <si>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</si>
  <si>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</si>
  <si>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</si>
  <si>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</si>
  <si>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</si>
  <si>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</si>
  <si>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</si>
  <si>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</si>
  <si>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</si>
  <si>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</si>
  <si>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</si>
  <si>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</si>
  <si>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</si>
  <si>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</si>
  <si>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</si>
  <si>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</si>
  <si>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</si>
  <si>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</si>
  <si>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</si>
  <si>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</si>
  <si>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</si>
  <si>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</si>
  <si>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</si>
  <si>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</si>
  <si>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</si>
  <si>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</si>
  <si>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</si>
  <si>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</si>
  <si>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</si>
  <si>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</si>
  <si>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</si>
  <si>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</si>
  <si>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</si>
  <si>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</si>
  <si>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</si>
  <si>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</si>
  <si>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</si>
  <si>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</si>
  <si>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</si>
  <si>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</si>
  <si>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</si>
  <si>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</si>
  <si>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</si>
  <si>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</si>
  <si>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</si>
  <si>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</si>
  <si>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</si>
  <si>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</si>
  <si>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</si>
  <si>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</si>
  <si>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</si>
  <si>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</si>
  <si>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</si>
  <si>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</si>
  <si>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</si>
  <si>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</si>
  <si>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</si>
  <si>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</si>
  <si>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</si>
  <si>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</si>
  <si>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</si>
  <si>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</si>
  <si>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</si>
  <si>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</si>
  <si>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</si>
  <si>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</si>
  <si>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</si>
  <si>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</si>
  <si>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</si>
  <si>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</si>
  <si>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</si>
  <si>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</si>
  <si>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</si>
  <si>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</si>
  <si>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</si>
  <si>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</si>
  <si>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</si>
  <si>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</si>
  <si>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</si>
  <si>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</si>
  <si>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</si>
  <si>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</si>
  <si>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</si>
  <si>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</si>
  <si>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</si>
  <si>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</si>
  <si>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</si>
  <si>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</si>
  <si>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</si>
  <si>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</si>
  <si>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</si>
  <si>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</si>
  <si>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</si>
  <si>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</si>
  <si>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</si>
  <si>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</si>
  <si>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</si>
  <si>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</si>
  <si>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</si>
  <si>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</si>
  <si>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</si>
  <si>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</si>
  <si>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</si>
  <si>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</si>
  <si>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</si>
  <si>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</si>
  <si>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</si>
  <si>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</si>
  <si>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</si>
  <si>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</si>
  <si>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</si>
  <si>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</si>
  <si>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</si>
  <si>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</si>
  <si>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</si>
  <si>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</si>
  <si>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</si>
  <si>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</si>
  <si>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</si>
  <si>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</si>
  <si>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</si>
  <si>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</si>
  <si>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</si>
  <si>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</si>
  <si>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</si>
  <si>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</si>
  <si>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</si>
  <si>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</si>
  <si>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</si>
  <si>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</si>
  <si>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</si>
  <si>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</si>
  <si>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</si>
  <si>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</si>
  <si>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</si>
  <si>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</si>
  <si>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</si>
  <si>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</si>
  <si>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</si>
  <si>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</si>
  <si>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</si>
  <si>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</si>
  <si>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</si>
  <si>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</si>
  <si>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</si>
  <si>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</si>
  <si>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</si>
  <si>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</si>
  <si>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</si>
  <si>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</si>
  <si>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</si>
  <si>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</si>
  <si>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</si>
  <si>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</si>
  <si>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</si>
  <si>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</si>
  <si>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</si>
  <si>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</si>
  <si>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</si>
  <si>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</si>
  <si>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</si>
  <si>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</si>
  <si>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</si>
  <si>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</si>
  <si>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</si>
  <si>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</si>
  <si>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</si>
  <si>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</si>
  <si>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</si>
  <si>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</si>
  <si>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</si>
  <si>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</si>
  <si>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</si>
  <si>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</si>
  <si>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</si>
  <si>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</si>
  <si>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</si>
  <si>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</si>
  <si>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</si>
  <si>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</si>
  <si>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</si>
  <si>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</si>
  <si>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</si>
  <si>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</si>
  <si>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</si>
  <si>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</si>
  <si>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</si>
  <si>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</si>
  <si>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</si>
  <si>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</si>
  <si>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</si>
  <si>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</si>
  <si>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</si>
  <si>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</si>
  <si>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</si>
  <si>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</si>
  <si>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</si>
  <si>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</si>
  <si>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</si>
  <si>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</si>
  <si>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</si>
  <si>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</si>
  <si>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</si>
  <si>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</si>
  <si>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</si>
  <si>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</si>
  <si>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</si>
  <si>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</si>
  <si>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</si>
  <si>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</si>
  <si>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</si>
  <si>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</si>
  <si>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</si>
  <si>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</si>
  <si>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</si>
  <si>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</si>
  <si>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</si>
  <si>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</si>
  <si>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</si>
  <si>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</si>
  <si>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</si>
  <si>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</si>
  <si>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</si>
  <si>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</si>
  <si>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</si>
  <si>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</si>
  <si>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</si>
  <si>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</si>
  <si>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</si>
  <si>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</si>
  <si>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</si>
  <si>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</si>
  <si>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</si>
  <si>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</si>
  <si>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</si>
  <si>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</si>
  <si>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</si>
  <si>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</si>
  <si>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</si>
  <si>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</si>
  <si>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</si>
  <si>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</si>
  <si>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</si>
  <si>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</si>
  <si>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</si>
  <si>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</si>
  <si>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</si>
  <si>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</si>
  <si>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</si>
  <si>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</si>
  <si>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</si>
  <si>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</si>
  <si>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</si>
  <si>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</si>
  <si>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</si>
  <si>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</si>
  <si>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</si>
  <si>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</si>
  <si>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</si>
  <si>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</si>
  <si>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</si>
  <si>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</si>
  <si>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</si>
  <si>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</si>
  <si>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</si>
  <si>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</si>
  <si>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</si>
  <si>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</si>
  <si>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</si>
  <si>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</si>
  <si>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</si>
  <si>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</si>
  <si>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</si>
  <si>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</si>
  <si>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</si>
  <si>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</si>
  <si>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</si>
  <si>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</si>
  <si>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</si>
  <si>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</si>
  <si>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</si>
  <si>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</si>
  <si>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</si>
  <si>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</si>
  <si>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</si>
  <si>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</si>
  <si>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</si>
  <si>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</si>
  <si>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</si>
  <si>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</si>
  <si>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</si>
  <si>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</si>
  <si>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</si>
  <si>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</si>
  <si>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</si>
  <si>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</si>
  <si>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</si>
  <si>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</si>
  <si>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</si>
  <si>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</si>
  <si>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</si>
  <si>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</si>
  <si>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</si>
  <si>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</si>
  <si>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</si>
  <si>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</si>
  <si>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</si>
  <si>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</si>
  <si>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</si>
  <si>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</si>
  <si>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</si>
  <si>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</si>
  <si>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</si>
  <si>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</si>
  <si>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</si>
  <si>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</si>
  <si>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</si>
  <si>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</si>
  <si>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</si>
  <si>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</si>
  <si>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</si>
  <si>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</si>
  <si>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</si>
  <si>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</si>
  <si>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</si>
  <si>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</si>
  <si>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</si>
  <si>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</si>
  <si>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</si>
  <si>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</si>
  <si>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</si>
  <si>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</si>
  <si>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</si>
  <si>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</si>
  <si>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</si>
  <si>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</si>
  <si>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</si>
  <si>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</si>
  <si>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</si>
  <si>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</si>
  <si>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</si>
  <si>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</si>
  <si>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</si>
  <si>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</si>
  <si>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</si>
  <si>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</si>
  <si>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</si>
  <si>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</si>
  <si>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</si>
  <si>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</si>
  <si>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</si>
  <si>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</si>
  <si>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</si>
  <si>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</si>
  <si>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</si>
  <si>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</si>
  <si>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</si>
  <si>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</si>
  <si>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</si>
  <si>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</si>
  <si>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</si>
  <si>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</si>
  <si>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</si>
  <si>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</si>
  <si>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</si>
  <si>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</si>
  <si>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</si>
  <si>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</si>
  <si>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</si>
  <si>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</si>
  <si>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</si>
  <si>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</si>
  <si>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</si>
  <si>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</si>
  <si>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</si>
  <si>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</si>
  <si>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</si>
  <si>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</si>
  <si>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</si>
  <si>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</si>
  <si>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</si>
  <si>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</si>
  <si>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</si>
  <si>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</si>
  <si>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</si>
  <si>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</si>
  <si>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</si>
  <si>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</si>
  <si>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</si>
  <si>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</si>
  <si>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</si>
  <si>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</si>
  <si>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</si>
  <si>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</si>
  <si>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</si>
  <si>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</si>
  <si>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</si>
  <si>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</si>
  <si>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</si>
  <si>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</si>
  <si>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</si>
  <si>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</si>
  <si>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</si>
  <si>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</si>
  <si>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</si>
  <si>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</si>
  <si>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</si>
  <si>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</si>
  <si>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</si>
  <si>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</si>
  <si>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</si>
  <si>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</si>
  <si>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</si>
  <si>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</si>
  <si>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</si>
  <si>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</si>
  <si>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</si>
  <si>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</si>
  <si>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</si>
  <si>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</si>
  <si>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</si>
  <si>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</si>
  <si>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</si>
  <si>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</si>
  <si>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</si>
  <si>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</si>
  <si>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</si>
  <si>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</si>
  <si>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</si>
  <si>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</si>
  <si>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</si>
  <si>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</si>
  <si>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</si>
  <si>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</si>
  <si>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</si>
  <si>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</si>
  <si>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</si>
  <si>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</si>
  <si>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</si>
  <si>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</si>
  <si>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</si>
  <si>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</si>
  <si>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</si>
  <si>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</si>
  <si>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</si>
  <si>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</si>
  <si>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</si>
  <si>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</si>
  <si>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</si>
  <si>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</si>
  <si>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</si>
  <si>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</si>
  <si>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</si>
  <si>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</si>
  <si>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</si>
  <si>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</si>
  <si>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</si>
  <si>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</si>
  <si>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</si>
  <si>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</si>
  <si>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</si>
  <si>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</si>
  <si>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</si>
  <si>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</si>
  <si>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</si>
  <si>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</si>
  <si>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</si>
  <si>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</si>
  <si>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</si>
  <si>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</si>
  <si>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</si>
  <si>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</si>
  <si>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</si>
  <si>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</si>
  <si>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</si>
  <si>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</si>
  <si>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</si>
  <si>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</si>
  <si>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</si>
  <si>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</si>
  <si>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</si>
  <si>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</si>
  <si>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</si>
  <si>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</si>
  <si>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</si>
  <si>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</si>
  <si>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</si>
  <si>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</si>
  <si>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</si>
  <si>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</si>
  <si>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</si>
  <si>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</si>
  <si>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</si>
  <si>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</si>
  <si>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</si>
  <si>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</si>
  <si>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</si>
  <si>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</si>
  <si>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</si>
  <si>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</si>
  <si>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</si>
  <si>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</si>
  <si>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</si>
  <si>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</si>
  <si>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</si>
  <si>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</si>
  <si>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</si>
  <si>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</si>
  <si>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</si>
  <si>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</si>
  <si>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</si>
  <si>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</si>
  <si>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</si>
  <si>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</si>
  <si>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</si>
  <si>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</si>
  <si>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</si>
  <si>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</si>
  <si>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</si>
  <si>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</si>
  <si>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</si>
  <si>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</si>
  <si>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</si>
  <si>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</si>
  <si>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</si>
  <si>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</si>
  <si>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</si>
  <si>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</si>
  <si>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</si>
  <si>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</si>
  <si>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</si>
  <si>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</si>
  <si>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</si>
  <si>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</si>
  <si>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</si>
  <si>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</si>
  <si>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</si>
  <si>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</si>
  <si>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</si>
  <si>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</si>
  <si>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</si>
  <si>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</si>
  <si>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</si>
  <si>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</si>
  <si>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</si>
  <si>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</si>
  <si>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</si>
  <si>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</si>
  <si>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</si>
  <si>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</si>
  <si>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</si>
  <si>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</si>
  <si>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</si>
  <si>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</si>
  <si>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</si>
  <si>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</si>
  <si>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</si>
  <si>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</si>
  <si>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</si>
  <si>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</si>
  <si>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</si>
  <si>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</si>
  <si>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</si>
  <si>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</si>
  <si>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</si>
  <si>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</si>
  <si>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</si>
  <si>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</si>
  <si>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</si>
  <si>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</si>
  <si>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</si>
  <si>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</si>
  <si>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</si>
  <si>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</si>
  <si>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</si>
  <si>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</si>
  <si>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</si>
  <si>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</si>
  <si>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</si>
  <si>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</si>
  <si>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</si>
  <si>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</si>
  <si>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</si>
  <si>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</si>
  <si>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</si>
  <si>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</si>
  <si>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</si>
  <si>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</si>
  <si>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</si>
  <si>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</si>
  <si>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</si>
  <si>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</si>
  <si>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</si>
  <si>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</si>
  <si>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</si>
  <si>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</si>
  <si>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</si>
  <si>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</si>
  <si>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</si>
  <si>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</si>
  <si>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</si>
  <si>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</si>
  <si>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</si>
  <si>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</si>
  <si>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</si>
  <si>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</si>
  <si>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</si>
  <si>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</si>
  <si>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</si>
  <si>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</si>
  <si>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</si>
  <si>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</si>
  <si>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</si>
  <si>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</si>
  <si>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</si>
  <si>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</si>
  <si>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</si>
  <si>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</si>
  <si>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</si>
  <si>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</si>
  <si>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</si>
  <si>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</si>
  <si>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</si>
  <si>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</si>
  <si>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</si>
  <si>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</si>
  <si>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</si>
  <si>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</si>
  <si>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</si>
  <si>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</si>
  <si>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</si>
  <si>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</si>
  <si>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</si>
  <si>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</si>
  <si>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</si>
  <si>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</si>
  <si>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</si>
  <si>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</si>
  <si>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</si>
  <si>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</si>
  <si>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</si>
  <si>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</si>
  <si>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</si>
  <si>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</si>
  <si>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</si>
  <si>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</si>
  <si>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</si>
  <si>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</si>
  <si>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</si>
  <si>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</si>
  <si>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</si>
  <si>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</si>
  <si>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</si>
  <si>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</si>
  <si>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</si>
  <si>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</si>
  <si>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</si>
  <si>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</si>
  <si>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</si>
  <si>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</si>
  <si>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</si>
  <si>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</si>
  <si>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</si>
  <si>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</si>
  <si>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</si>
  <si>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</si>
  <si>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</si>
  <si>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</si>
  <si>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</si>
  <si>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</si>
  <si>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</si>
  <si>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</si>
  <si>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</si>
  <si>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</si>
  <si>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</si>
  <si>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</si>
  <si>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</si>
  <si>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</si>
  <si>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</si>
  <si>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</si>
  <si>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</si>
  <si>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</si>
  <si>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</si>
  <si>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</si>
  <si>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</si>
  <si>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</si>
  <si>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</si>
  <si>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</si>
  <si>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</si>
  <si>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</si>
  <si>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</si>
  <si>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</si>
  <si>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</si>
  <si>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</si>
  <si>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</si>
  <si>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</si>
  <si>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</si>
  <si>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</si>
  <si>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</si>
  <si>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</si>
  <si>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</si>
  <si>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</si>
  <si>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</si>
  <si>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</si>
  <si>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</si>
  <si>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</si>
  <si>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</si>
  <si>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</si>
  <si>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</si>
  <si>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</si>
  <si>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</si>
  <si>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</si>
  <si>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</si>
  <si>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</si>
  <si>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</si>
  <si>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</si>
  <si>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</si>
  <si>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</si>
  <si>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</si>
  <si>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</si>
  <si>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</si>
  <si>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</si>
  <si>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</si>
  <si>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</si>
  <si>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</si>
  <si>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</si>
  <si>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</si>
  <si>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</si>
  <si>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</si>
  <si>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</si>
  <si>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</si>
  <si>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</si>
  <si>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</si>
  <si>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</si>
  <si>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</si>
  <si>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</si>
  <si>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</si>
  <si>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</si>
  <si>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</si>
  <si>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</si>
  <si>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</si>
  <si>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</si>
  <si>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</si>
  <si>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</si>
  <si>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</si>
  <si>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</si>
  <si>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</si>
  <si>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</si>
  <si>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</si>
  <si>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</si>
  <si>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</si>
  <si>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</si>
  <si>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</si>
  <si>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</si>
  <si>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</si>
  <si>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</si>
  <si>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</si>
  <si>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</si>
  <si>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</si>
  <si>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</si>
  <si>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</si>
  <si>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</si>
  <si>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</si>
  <si>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</si>
  <si>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</si>
  <si>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</si>
  <si>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</si>
  <si>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</si>
  <si>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</si>
  <si>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</si>
  <si>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</si>
  <si>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</si>
  <si>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</si>
  <si>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</si>
  <si>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</si>
  <si>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</si>
  <si>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</si>
  <si>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</si>
  <si>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</si>
  <si>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</si>
  <si>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</si>
  <si>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</si>
  <si>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</si>
  <si>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</si>
  <si>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</si>
  <si>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</si>
  <si>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</si>
  <si>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</si>
  <si>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</si>
  <si>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</si>
  <si>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</si>
  <si>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</si>
  <si>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</si>
  <si>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</si>
  <si>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</si>
  <si>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</si>
  <si>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</si>
  <si>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</si>
  <si>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</si>
  <si>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</si>
  <si>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</si>
  <si>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</si>
  <si>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</si>
  <si>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</si>
  <si>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</si>
  <si>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</si>
  <si>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</si>
  <si>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</si>
  <si>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</si>
  <si>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</si>
  <si>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</si>
  <si>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</si>
  <si>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</si>
  <si>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</si>
  <si>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</si>
  <si>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</si>
  <si>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</si>
  <si>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</si>
  <si>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</si>
  <si>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</si>
  <si>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</si>
  <si>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</si>
  <si>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</si>
  <si>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</si>
  <si>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</si>
  <si>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</si>
  <si>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</si>
  <si>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</si>
  <si>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</si>
  <si>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</si>
  <si>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</si>
  <si>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</si>
  <si>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</si>
  <si>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</si>
  <si>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</si>
  <si>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</si>
  <si>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</si>
  <si>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</si>
  <si>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</si>
  <si>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</si>
  <si>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</si>
  <si>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</si>
  <si>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</si>
  <si>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</si>
  <si>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</si>
  <si>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</si>
  <si>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</si>
  <si>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</si>
  <si>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</si>
  <si>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</si>
  <si>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</si>
  <si>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</si>
  <si>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</si>
  <si>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</si>
  <si>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</si>
  <si>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</si>
  <si>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</si>
  <si>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</si>
  <si>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</si>
  <si>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</si>
  <si>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</si>
  <si>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</si>
  <si>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</si>
  <si>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</si>
  <si>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</si>
  <si>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</si>
  <si>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</si>
  <si>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</si>
  <si>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</si>
  <si>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</si>
  <si>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</si>
  <si>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</si>
  <si>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</si>
  <si>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</si>
  <si>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</si>
  <si>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</si>
  <si>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</si>
  <si>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</si>
  <si>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</si>
  <si>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</si>
  <si>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</si>
  <si>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</si>
  <si>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</si>
  <si>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</si>
  <si>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</si>
  <si>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</si>
  <si>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</si>
  <si>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</si>
  <si>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</si>
  <si>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</si>
  <si>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</si>
  <si>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</si>
  <si>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</si>
  <si>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</si>
  <si>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</si>
  <si>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</si>
  <si>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</si>
  <si>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</si>
  <si>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</si>
  <si>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</si>
  <si>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</si>
  <si>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</si>
  <si>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</si>
  <si>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</si>
  <si>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</si>
  <si>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</si>
  <si>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</si>
  <si>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</si>
  <si>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</si>
  <si>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</si>
  <si>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</si>
  <si>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</si>
  <si>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</si>
  <si>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</si>
  <si>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</si>
  <si>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</si>
  <si>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</si>
  <si>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</si>
  <si>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</si>
  <si>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</si>
  <si>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</si>
  <si>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</si>
  <si>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</si>
  <si>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</si>
  <si>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</si>
  <si>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</si>
  <si>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</si>
  <si>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</si>
  <si>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</si>
  <si>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</si>
  <si>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</si>
  <si>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</si>
  <si>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</si>
  <si>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</si>
  <si>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</si>
  <si>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</si>
  <si>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</si>
  <si>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</si>
  <si>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</si>
  <si>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</si>
  <si>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</si>
  <si>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</si>
  <si>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</si>
  <si>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</si>
  <si>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</si>
  <si>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</si>
  <si>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</si>
  <si>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</si>
  <si>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</si>
  <si>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</si>
  <si>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</si>
  <si>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</si>
  <si>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</si>
  <si>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</si>
  <si>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</si>
  <si>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</si>
  <si>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</si>
  <si>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</si>
  <si>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</si>
  <si>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</si>
  <si>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</si>
  <si>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</si>
  <si>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</si>
  <si>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</si>
  <si>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</si>
  <si>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</si>
  <si>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</si>
  <si>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</si>
  <si>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</si>
  <si>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</si>
  <si>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</si>
  <si>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</si>
  <si>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</si>
  <si>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</si>
  <si>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</si>
  <si>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</si>
  <si>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</si>
  <si>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</si>
  <si>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</si>
  <si>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</si>
  <si>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</si>
  <si>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</si>
  <si>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</si>
  <si>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</si>
  <si>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</si>
  <si>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</si>
  <si>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</si>
  <si>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</si>
  <si>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</si>
  <si>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</si>
  <si>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</si>
  <si>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</si>
  <si>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</si>
  <si>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</si>
  <si>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</si>
  <si>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</si>
  <si>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</si>
  <si>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</si>
  <si>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</si>
  <si>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</si>
  <si>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</si>
  <si>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</si>
  <si>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</si>
  <si>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</si>
  <si>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</si>
  <si>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</si>
  <si>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</si>
  <si>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</si>
  <si>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</si>
  <si>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</si>
  <si>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</si>
  <si>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</si>
  <si>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</si>
  <si>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</si>
  <si>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</si>
  <si>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</si>
  <si>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</si>
  <si>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</si>
  <si>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</si>
  <si>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</si>
  <si>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</si>
  <si>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</si>
  <si>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</si>
  <si>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</si>
  <si>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</si>
  <si>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</si>
  <si>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</si>
  <si>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</si>
  <si>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</si>
  <si>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</si>
  <si>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</si>
  <si>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</si>
  <si>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</si>
  <si>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</si>
  <si>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</si>
  <si>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</si>
  <si>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</si>
  <si>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</si>
  <si>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</si>
  <si>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</si>
  <si>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</si>
  <si>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</si>
  <si>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</si>
  <si>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</si>
  <si>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</si>
  <si>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</si>
  <si>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</si>
  <si>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</si>
  <si>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</si>
  <si>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</si>
  <si>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</si>
  <si>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</si>
  <si>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</si>
  <si>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</si>
  <si>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</si>
  <si>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</si>
  <si>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</si>
  <si>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</si>
  <si>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</si>
  <si>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</si>
  <si>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</si>
  <si>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</si>
  <si>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</si>
  <si>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</si>
  <si>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</si>
  <si>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</si>
  <si>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</si>
  <si>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</si>
  <si>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</si>
  <si>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</si>
  <si>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</si>
  <si>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</si>
  <si>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</si>
  <si>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</si>
  <si>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</si>
  <si>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</si>
  <si>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</si>
  <si>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</si>
  <si>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</si>
  <si>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</si>
  <si>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</si>
  <si>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</si>
  <si>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</si>
  <si>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</si>
  <si>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</si>
  <si>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</si>
  <si>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</si>
  <si>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</si>
  <si>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</si>
  <si>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</si>
  <si>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</si>
  <si>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</si>
  <si>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</si>
  <si>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</si>
  <si>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</si>
  <si>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</si>
  <si>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</si>
  <si>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</si>
  <si>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</si>
  <si>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</si>
  <si>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</si>
  <si>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</si>
  <si>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</si>
  <si>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</si>
  <si>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</si>
  <si>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</si>
  <si>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</si>
  <si>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</si>
  <si>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</si>
  <si>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</si>
  <si>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</si>
  <si>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</si>
  <si>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</si>
  <si>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</si>
  <si>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</si>
  <si>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</si>
  <si>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</si>
  <si>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</si>
  <si>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</si>
  <si>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</si>
  <si>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</si>
  <si>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</si>
  <si>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</si>
  <si>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</si>
  <si>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</si>
  <si>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</si>
  <si>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</si>
  <si>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</si>
  <si>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</si>
  <si>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</si>
  <si>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</si>
  <si>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</si>
  <si>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</si>
  <si>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</si>
  <si>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</si>
  <si>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</si>
  <si>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</si>
  <si>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</si>
  <si>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</si>
  <si>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</si>
  <si>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</si>
  <si>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</si>
  <si>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</si>
  <si>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</si>
  <si>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</si>
  <si>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</si>
  <si>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</si>
  <si>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</si>
  <si>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</si>
  <si>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</si>
  <si>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</si>
  <si>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</si>
  <si>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</si>
  <si>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</si>
  <si>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</si>
  <si>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</si>
  <si>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</si>
  <si>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</si>
  <si>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</si>
  <si>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</si>
  <si>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</si>
  <si>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</si>
  <si>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</si>
  <si>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</si>
  <si>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</si>
  <si>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</si>
  <si>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</si>
  <si>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</si>
  <si>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</si>
  <si>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</si>
  <si>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</si>
  <si>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</si>
  <si>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</si>
  <si>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</si>
  <si>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</si>
  <si>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</si>
  <si>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</si>
  <si>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</si>
  <si>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</si>
  <si>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</si>
  <si>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</si>
  <si>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</si>
  <si>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</si>
  <si>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</si>
  <si>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</si>
  <si>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</si>
  <si>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</si>
  <si>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</si>
  <si>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</si>
  <si>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</si>
  <si>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</si>
  <si>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</si>
  <si>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</si>
  <si>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</si>
  <si>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</si>
  <si>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</si>
  <si>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</si>
  <si>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</si>
  <si>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</si>
  <si>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</si>
  <si>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</si>
  <si>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</si>
  <si>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</si>
  <si>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</si>
  <si>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</si>
  <si>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</si>
  <si>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</si>
  <si>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</si>
  <si>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</si>
  <si>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</si>
  <si>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</si>
  <si>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</si>
  <si>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</si>
  <si>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</si>
  <si>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</si>
  <si>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</si>
  <si>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</si>
  <si>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</si>
  <si>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</si>
  <si>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</si>
  <si>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</si>
  <si>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</si>
  <si>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</si>
  <si>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</si>
  <si>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</si>
  <si>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</si>
  <si>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</si>
  <si>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</si>
  <si>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</si>
  <si>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</si>
  <si>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</si>
  <si>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</si>
  <si>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</si>
  <si>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</si>
  <si>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</si>
  <si>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</si>
  <si>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</si>
  <si>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</si>
  <si>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</si>
  <si>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</si>
  <si>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</si>
  <si>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</si>
  <si>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</si>
  <si>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</si>
  <si>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</si>
  <si>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</si>
  <si>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</si>
  <si>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</si>
  <si>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</si>
  <si>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</si>
  <si>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</si>
  <si>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</si>
  <si>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</si>
  <si>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</si>
  <si>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</si>
  <si>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</si>
  <si>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</si>
  <si>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</si>
  <si>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</si>
  <si>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</si>
  <si>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</si>
  <si>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</si>
  <si>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</si>
  <si>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</si>
  <si>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</si>
  <si>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</si>
  <si>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</si>
  <si>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</si>
  <si>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</si>
  <si>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</si>
  <si>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</si>
  <si>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</si>
  <si>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</si>
  <si>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</si>
  <si>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</si>
  <si>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</si>
  <si>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</si>
  <si>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</si>
  <si>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</si>
  <si>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</si>
  <si>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</si>
  <si>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</si>
  <si>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</si>
  <si>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</si>
  <si>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</si>
  <si>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</si>
  <si>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</si>
  <si>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</si>
  <si>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</si>
  <si>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</si>
  <si>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</si>
  <si>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</si>
  <si>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</si>
  <si>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</si>
  <si>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</si>
  <si>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</si>
  <si>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</si>
  <si>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</si>
  <si>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</si>
  <si>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</si>
  <si>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</si>
  <si>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</si>
  <si>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</si>
  <si>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</si>
  <si>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</si>
  <si>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</si>
  <si>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</si>
  <si>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</si>
  <si>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</si>
  <si>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</si>
  <si>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</si>
  <si>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</si>
  <si>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</si>
  <si>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</si>
  <si>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</si>
  <si>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</si>
  <si>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</si>
  <si>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</si>
  <si>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</si>
  <si>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</si>
  <si>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</si>
  <si>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</si>
  <si>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</si>
  <si>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</si>
  <si>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</si>
  <si>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</si>
  <si>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</si>
  <si>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</si>
  <si>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</si>
  <si>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</si>
  <si>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</si>
  <si>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</si>
  <si>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</si>
  <si>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</si>
  <si>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</si>
  <si>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</si>
  <si>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</si>
  <si>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</si>
  <si>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</si>
  <si>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</si>
  <si>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</si>
  <si>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</si>
  <si>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</si>
  <si>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</si>
  <si>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</si>
  <si>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</si>
  <si>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</si>
  <si>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</si>
  <si>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</si>
  <si>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</si>
  <si>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</si>
  <si>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</si>
  <si>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</si>
  <si>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</si>
  <si>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</si>
  <si>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</si>
  <si>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</si>
  <si>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</si>
  <si>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</si>
  <si>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</si>
  <si>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</si>
  <si>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</si>
  <si>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</si>
  <si>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</si>
  <si>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</si>
  <si>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</si>
  <si>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</si>
  <si>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</si>
  <si>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</si>
  <si>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</si>
  <si>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</si>
  <si>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</si>
  <si>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</si>
  <si>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</si>
  <si>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</si>
  <si>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</si>
  <si>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</si>
  <si>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</si>
  <si>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</si>
  <si>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</si>
  <si>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</si>
  <si>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</si>
  <si>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</si>
  <si>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</si>
  <si>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</si>
  <si>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</si>
  <si>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</si>
  <si>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</si>
  <si>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</si>
  <si>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</si>
  <si>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</si>
  <si>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</si>
  <si>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</si>
  <si>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</si>
  <si>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</si>
  <si>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</si>
  <si>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</si>
  <si>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</si>
  <si>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</si>
  <si>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</si>
  <si>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</si>
  <si>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</si>
  <si>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</si>
  <si>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</si>
  <si>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</si>
  <si>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</si>
  <si>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</si>
  <si>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</si>
  <si>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</si>
  <si>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</si>
  <si>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</si>
  <si>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</si>
  <si>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</si>
  <si>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</si>
  <si>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</si>
  <si>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</si>
  <si>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</si>
  <si>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</si>
  <si>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</si>
  <si>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</si>
  <si>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</si>
  <si>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</si>
  <si>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</si>
  <si>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</si>
  <si>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</si>
  <si>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</si>
  <si>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</si>
  <si>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</si>
  <si>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</si>
  <si>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</si>
  <si>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</si>
  <si>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</si>
  <si>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</si>
  <si>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</si>
  <si>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</si>
  <si>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</si>
  <si>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</si>
  <si>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</si>
  <si>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</si>
  <si>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</si>
  <si>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</si>
  <si>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</si>
  <si>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</si>
  <si>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</si>
  <si>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</si>
  <si>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</si>
  <si>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</si>
  <si>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</si>
  <si>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</si>
  <si>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</si>
  <si>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</si>
  <si>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</si>
  <si>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</si>
  <si>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</si>
  <si>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</si>
  <si>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</si>
  <si>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</si>
  <si>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</si>
  <si>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</si>
  <si>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</si>
  <si>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</si>
  <si>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</si>
  <si>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</si>
  <si>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</si>
  <si>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</si>
  <si>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</si>
  <si>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</si>
  <si>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</si>
  <si>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</si>
  <si>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</si>
  <si>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</si>
  <si>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</si>
  <si>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</si>
  <si>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</si>
  <si>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</si>
  <si>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</si>
  <si>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</si>
  <si>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</si>
  <si>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</si>
  <si>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</si>
  <si>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</si>
  <si>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</si>
  <si>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</si>
  <si>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</si>
  <si>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</si>
  <si>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</si>
  <si>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</si>
  <si>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</si>
  <si>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</si>
  <si>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</si>
  <si>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</si>
  <si>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</si>
  <si>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</si>
  <si>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</si>
  <si>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</si>
  <si>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</si>
  <si>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</si>
  <si>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</si>
  <si>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</si>
  <si>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</si>
  <si>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</si>
  <si>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</si>
  <si>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</si>
  <si>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</si>
  <si>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</si>
  <si>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</si>
  <si>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</si>
  <si>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</si>
  <si>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</si>
  <si>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</si>
  <si>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</si>
  <si>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</si>
  <si>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</si>
  <si>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</si>
  <si>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</si>
  <si>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</si>
  <si>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</si>
  <si>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</si>
  <si>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</si>
  <si>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</si>
  <si>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</si>
  <si>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</si>
  <si>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</si>
  <si>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</si>
  <si>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</si>
  <si>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</si>
  <si>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</si>
  <si>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</si>
  <si>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</si>
  <si>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</si>
  <si>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</si>
  <si>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</si>
  <si>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</si>
  <si>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</si>
  <si>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</si>
  <si>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</si>
  <si>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</si>
  <si>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</si>
  <si>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</si>
  <si>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</si>
  <si>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</si>
  <si>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</si>
  <si>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</si>
  <si>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</si>
  <si>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</si>
  <si>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</si>
  <si>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</si>
  <si>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</si>
  <si>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</si>
  <si>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</si>
  <si>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</si>
  <si>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</si>
  <si>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</si>
  <si>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</si>
  <si>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</si>
  <si>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</si>
  <si>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</si>
  <si>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</si>
  <si>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</si>
  <si>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</si>
  <si>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</si>
  <si>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</si>
  <si>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</si>
  <si>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</si>
  <si>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</si>
  <si>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</si>
  <si>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</si>
  <si>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</si>
  <si>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</si>
  <si>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</si>
  <si>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</si>
  <si>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</si>
  <si>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</si>
  <si>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</si>
  <si>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</si>
  <si>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</si>
  <si>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</si>
  <si>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</si>
  <si>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</si>
  <si>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</si>
  <si>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</si>
  <si>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</si>
  <si>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</si>
  <si>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</si>
  <si>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</si>
  <si>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</si>
  <si>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</si>
  <si>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</si>
  <si>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</si>
  <si>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</si>
  <si>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</si>
  <si>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</si>
  <si>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</si>
  <si>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</si>
  <si>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</si>
  <si>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</si>
  <si>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</si>
  <si>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</si>
  <si>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</si>
  <si>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</si>
  <si>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</si>
  <si>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</si>
  <si>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</si>
  <si>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</si>
  <si>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</si>
  <si>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</si>
  <si>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</si>
  <si>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</si>
  <si>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</si>
  <si>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</si>
  <si>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</si>
  <si>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</si>
  <si>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</si>
  <si>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</si>
  <si>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</si>
  <si>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</si>
  <si>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</si>
  <si>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</si>
  <si>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</si>
  <si>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</si>
  <si>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</si>
  <si>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</si>
  <si>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</si>
  <si>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</si>
  <si>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</si>
  <si>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</si>
  <si>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</si>
  <si>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</si>
  <si>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</si>
  <si>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</si>
  <si>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</si>
  <si>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</si>
  <si>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</si>
  <si>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</si>
  <si>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</si>
  <si>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</si>
  <si>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</si>
  <si>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</si>
  <si>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</si>
  <si>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</si>
  <si>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</si>
  <si>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</si>
  <si>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</si>
  <si>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</si>
  <si>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</si>
  <si>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</si>
  <si>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</si>
  <si>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</si>
  <si>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</si>
  <si>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</si>
  <si>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</si>
  <si>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</si>
  <si>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</si>
  <si>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</si>
  <si>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</si>
  <si>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</si>
  <si>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</si>
  <si>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</si>
  <si>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</si>
  <si>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</si>
  <si>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</si>
  <si>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</si>
  <si>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</si>
  <si>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</si>
  <si>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</si>
  <si>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</si>
  <si>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</si>
  <si>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</si>
  <si>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</si>
  <si>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</si>
  <si>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</si>
  <si>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</si>
  <si>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</si>
  <si>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</si>
  <si>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</si>
  <si>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</si>
  <si>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</si>
  <si>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</si>
  <si>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</si>
  <si>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</si>
  <si>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</si>
  <si>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</si>
  <si>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</si>
  <si>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</si>
  <si>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</si>
  <si>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</si>
  <si>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</si>
  <si>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</si>
  <si>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</si>
  <si>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</si>
  <si>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</si>
  <si>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</si>
  <si>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</si>
  <si>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</si>
  <si>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</si>
  <si>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</si>
  <si>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</si>
  <si>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</si>
  <si>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</si>
  <si>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</si>
  <si>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</si>
  <si>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</si>
  <si>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</si>
  <si>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</si>
  <si>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</si>
  <si>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</si>
  <si>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</si>
  <si>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</si>
  <si>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</si>
  <si>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</si>
  <si>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</si>
  <si>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</si>
  <si>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</si>
  <si>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</si>
  <si>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</si>
  <si>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</si>
  <si>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</si>
  <si>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</si>
  <si>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</si>
  <si>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</si>
  <si>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</si>
  <si>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</si>
  <si>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</si>
  <si>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</si>
  <si>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</si>
  <si>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</si>
  <si>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</si>
  <si>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</si>
  <si>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</si>
  <si>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</si>
  <si>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</si>
  <si>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</si>
  <si>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</si>
  <si>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</si>
  <si>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</si>
  <si>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</si>
  <si>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</si>
  <si>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</si>
  <si>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</si>
  <si>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</si>
  <si>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</si>
  <si>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</si>
  <si>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</si>
  <si>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</si>
  <si>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</si>
  <si>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</si>
  <si>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</si>
  <si>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</si>
  <si>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</si>
  <si>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</si>
  <si>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</si>
  <si>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</si>
  <si>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</si>
  <si>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</si>
  <si>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</si>
  <si>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</si>
  <si>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</si>
  <si>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</si>
  <si>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</si>
  <si>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</si>
  <si>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</si>
  <si>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</si>
  <si>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</si>
  <si>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</si>
  <si>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</si>
  <si>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</si>
  <si>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</si>
  <si>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</si>
  <si>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</si>
  <si>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</si>
  <si>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</si>
  <si>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</si>
  <si>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</si>
  <si>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</si>
  <si>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</si>
  <si>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</si>
  <si>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</si>
  <si>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</si>
  <si>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</si>
  <si>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</si>
  <si>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</si>
  <si>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</si>
  <si>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</si>
  <si>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</si>
  <si>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</si>
  <si>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</si>
  <si>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</si>
  <si>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</si>
  <si>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</si>
  <si>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</si>
  <si>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</si>
  <si>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</si>
  <si>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</si>
  <si>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</si>
  <si>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</si>
  <si>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</si>
  <si>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</si>
  <si>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</si>
  <si>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</si>
  <si>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</si>
  <si>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</si>
  <si>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</si>
  <si>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</si>
  <si>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</si>
  <si>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</si>
  <si>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</si>
  <si>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</si>
  <si>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</si>
  <si>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</si>
  <si>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</si>
  <si>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</si>
  <si>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</si>
  <si>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</si>
  <si>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</si>
  <si>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</si>
  <si>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</si>
  <si>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</si>
  <si>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</si>
  <si>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</si>
  <si>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</si>
  <si>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</si>
  <si>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</si>
  <si>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</si>
  <si>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</si>
  <si>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</si>
  <si>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</si>
  <si>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</si>
  <si>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</si>
  <si>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</si>
  <si>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</si>
  <si>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</si>
  <si>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</si>
  <si>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</si>
  <si>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</si>
  <si>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</si>
  <si>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</si>
  <si>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</si>
  <si>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</si>
  <si>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</si>
  <si>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</si>
  <si>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</si>
  <si>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</si>
  <si>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</si>
  <si>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</si>
  <si>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</si>
  <si>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</si>
  <si>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</si>
  <si>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</si>
  <si>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</si>
  <si>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</si>
  <si>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</si>
  <si>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</si>
  <si>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</si>
  <si>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</si>
  <si>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</si>
  <si>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</si>
  <si>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</si>
  <si>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</si>
  <si>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</si>
  <si>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</si>
  <si>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</si>
  <si>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</si>
  <si>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</si>
  <si>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</si>
  <si>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</si>
  <si>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</si>
  <si>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</si>
  <si>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</si>
  <si>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</si>
  <si>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</si>
  <si>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</si>
  <si>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</si>
  <si>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</si>
  <si>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</si>
  <si>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</si>
  <si>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</si>
  <si>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</si>
  <si>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</si>
  <si>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</si>
  <si>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</si>
  <si>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</si>
  <si>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</si>
  <si>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</si>
  <si>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</si>
  <si>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</si>
  <si>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</si>
  <si>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</si>
  <si>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</si>
  <si>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</si>
  <si>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</si>
  <si>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</si>
  <si>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</si>
  <si>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</si>
  <si>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</si>
  <si>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</si>
  <si>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</si>
  <si>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</si>
  <si>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</si>
  <si>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</si>
  <si>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</si>
  <si>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</si>
  <si>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</si>
  <si>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</si>
  <si>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</si>
  <si>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</si>
  <si>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</si>
  <si>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</si>
  <si>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</si>
  <si>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</si>
  <si>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</si>
  <si>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</si>
  <si>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</si>
  <si>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</si>
  <si>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</si>
  <si>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</si>
  <si>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</si>
  <si>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</si>
  <si>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</si>
  <si>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</si>
  <si>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</si>
  <si>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</si>
  <si>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</si>
  <si>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</si>
  <si>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</si>
  <si>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</si>
  <si>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</si>
  <si>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</si>
  <si>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</si>
  <si>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</si>
  <si>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</si>
  <si>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</si>
  <si>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</si>
  <si>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</si>
  <si>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</si>
  <si>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</si>
  <si>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</si>
  <si>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</si>
  <si>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</si>
  <si>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</si>
  <si>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</si>
  <si>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</si>
  <si>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</si>
  <si>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</si>
  <si>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</si>
  <si>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</si>
  <si>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</si>
  <si>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</si>
  <si>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</si>
  <si>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</si>
  <si>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</si>
  <si>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</si>
  <si>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</si>
  <si>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</si>
  <si>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</si>
  <si>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</si>
  <si>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</si>
  <si>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</si>
  <si>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</si>
  <si>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</si>
  <si>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</si>
  <si>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</si>
  <si>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</si>
  <si>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</si>
  <si>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</si>
  <si>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</si>
  <si>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</si>
  <si>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</si>
  <si>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</si>
  <si>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</si>
  <si>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</si>
  <si>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</si>
  <si>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</si>
  <si>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</si>
  <si>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</si>
  <si>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</si>
  <si>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</si>
  <si>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</si>
  <si>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</si>
  <si>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</si>
  <si>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</si>
  <si>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</si>
  <si>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</si>
  <si>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</si>
  <si>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</si>
  <si>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</si>
  <si>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</si>
  <si>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</si>
  <si>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</si>
  <si>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</si>
  <si>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</si>
  <si>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</si>
  <si>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</si>
  <si>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</si>
  <si>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</si>
  <si>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</si>
  <si>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</si>
  <si>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</si>
  <si>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</si>
  <si>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</si>
  <si>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</si>
  <si>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</si>
  <si>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</si>
  <si>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</si>
  <si>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</si>
  <si>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</si>
  <si>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</si>
  <si>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</si>
  <si>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</si>
  <si>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</si>
  <si>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</si>
  <si>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</si>
  <si>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</si>
  <si>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</si>
  <si>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</si>
  <si>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</si>
  <si>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</si>
  <si>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</si>
  <si>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</si>
  <si>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</si>
  <si>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</si>
  <si>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</si>
  <si>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</si>
  <si>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</si>
  <si>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</si>
  <si>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</si>
  <si>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</si>
  <si>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</si>
  <si>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</si>
  <si>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</si>
  <si>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</si>
  <si>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</si>
  <si>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</si>
  <si>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</si>
  <si>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</si>
  <si>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</si>
  <si>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</si>
  <si>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</si>
  <si>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</si>
  <si>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</si>
  <si>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</si>
  <si>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</si>
  <si>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</si>
  <si>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</si>
  <si>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</si>
  <si>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</si>
  <si>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</si>
  <si>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</si>
  <si>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</si>
  <si>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</si>
  <si>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</si>
  <si>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</si>
  <si>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</si>
  <si>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</si>
  <si>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</si>
  <si>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</si>
  <si>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</si>
  <si>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</si>
  <si>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</si>
  <si>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</si>
  <si>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</si>
  <si>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</si>
  <si>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</si>
  <si>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</si>
  <si>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</si>
  <si>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</si>
  <si>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</si>
  <si>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</si>
  <si>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</si>
  <si>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</si>
  <si>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</si>
  <si>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</si>
  <si>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</si>
  <si>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</si>
  <si>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</si>
  <si>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</si>
  <si>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</si>
  <si>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</si>
  <si>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</si>
  <si>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</si>
  <si>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</si>
  <si>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</si>
  <si>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</si>
  <si>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</si>
  <si>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</si>
  <si>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</si>
  <si>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</si>
  <si>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</si>
  <si>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</si>
  <si>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</si>
  <si>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</si>
  <si>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</si>
  <si>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</si>
  <si>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</si>
  <si>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</si>
  <si>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</si>
  <si>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</si>
  <si>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</si>
  <si>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</si>
  <si>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</si>
  <si>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</si>
  <si>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</si>
  <si>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</si>
  <si>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</si>
  <si>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</si>
  <si>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</si>
  <si>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</si>
  <si>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</si>
  <si>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</si>
  <si>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</si>
  <si>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</si>
  <si>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</si>
  <si>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</si>
  <si>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</si>
  <si>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</si>
  <si>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</si>
  <si>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</si>
  <si>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</si>
  <si>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</si>
  <si>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</si>
  <si>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</si>
  <si>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</si>
  <si>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</si>
  <si>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</si>
  <si>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</si>
  <si>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</si>
  <si>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</si>
  <si>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</si>
  <si>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</si>
  <si>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</si>
  <si>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</si>
  <si>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</si>
  <si>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</si>
  <si>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</si>
  <si>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</si>
  <si>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</si>
  <si>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</si>
  <si>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</si>
  <si>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</si>
  <si>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</si>
  <si>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</si>
  <si>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</si>
  <si>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</si>
  <si>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</si>
  <si>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</si>
  <si>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</si>
  <si>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</si>
  <si>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</si>
  <si>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</si>
  <si>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</si>
  <si>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</si>
  <si>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</si>
  <si>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</si>
  <si>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</si>
  <si>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</si>
  <si>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</si>
  <si>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</si>
  <si>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</si>
  <si>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</si>
  <si>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</si>
  <si>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</si>
  <si>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</si>
  <si>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</si>
  <si>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</si>
  <si>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</si>
  <si>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</si>
  <si>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</si>
  <si>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</si>
  <si>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</si>
  <si>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</si>
  <si>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</si>
  <si>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</si>
  <si>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</si>
  <si>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</si>
  <si>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</si>
  <si>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</si>
  <si>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</si>
  <si>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</si>
  <si>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</si>
  <si>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</si>
  <si>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</si>
  <si>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</si>
  <si>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</si>
  <si>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</si>
  <si>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</si>
  <si>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</si>
  <si>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</si>
  <si>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</si>
  <si>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</si>
  <si>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</si>
  <si>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</si>
  <si>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</si>
  <si>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</si>
  <si>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</si>
  <si>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</si>
  <si>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</si>
  <si>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</si>
  <si>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</si>
  <si>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</si>
  <si>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</si>
  <si>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</si>
  <si>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</si>
  <si>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</si>
  <si>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</si>
  <si>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</si>
  <si>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</si>
  <si>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</si>
  <si>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</si>
  <si>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</si>
  <si>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</si>
  <si>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</si>
  <si>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</si>
  <si>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</si>
  <si>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</si>
  <si>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</si>
  <si>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</si>
  <si>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</si>
  <si>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</si>
  <si>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</si>
  <si>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</si>
  <si>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</si>
  <si>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</si>
  <si>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</si>
  <si>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</si>
  <si>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</si>
  <si>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</si>
  <si>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</si>
  <si>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</si>
  <si>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</si>
  <si>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</si>
  <si>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</si>
  <si>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</si>
  <si>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</si>
  <si>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</si>
  <si>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</si>
  <si>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</si>
  <si>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</si>
  <si>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</si>
  <si>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</si>
  <si>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</si>
  <si>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</si>
  <si>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</si>
  <si>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</si>
  <si>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</si>
  <si>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</si>
  <si>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</si>
  <si>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</si>
  <si>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</si>
  <si>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</si>
  <si>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</si>
  <si>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</si>
  <si>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</si>
  <si>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</si>
  <si>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</si>
  <si>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</si>
  <si>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</si>
  <si>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</si>
  <si>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</si>
  <si>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</si>
  <si>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</si>
  <si>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</si>
  <si>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</si>
  <si>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</si>
  <si>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</si>
  <si>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</si>
  <si>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</si>
  <si>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</si>
  <si>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</si>
  <si>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</si>
  <si>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</si>
  <si>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</si>
  <si>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</si>
  <si>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</si>
  <si>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</si>
  <si>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</si>
  <si>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</si>
  <si>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</si>
  <si>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</si>
  <si>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</si>
  <si>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</si>
  <si>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</si>
  <si>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</si>
  <si>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</si>
  <si>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</si>
  <si>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</si>
  <si>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</si>
  <si>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</si>
  <si>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</si>
  <si>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</si>
  <si>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</si>
  <si>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</si>
  <si>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</si>
  <si>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</si>
  <si>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</si>
  <si>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</si>
  <si>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</si>
  <si>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</si>
  <si>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</si>
  <si>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</si>
  <si>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</si>
  <si>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</si>
  <si>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</si>
  <si>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</si>
  <si>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</si>
  <si>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</si>
  <si>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</si>
  <si>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</si>
  <si>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</si>
  <si>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</si>
  <si>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</si>
  <si>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</si>
  <si>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</si>
  <si>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</si>
  <si>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</si>
  <si>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</si>
  <si>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</si>
  <si>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</si>
  <si>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</si>
  <si>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</si>
  <si>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</si>
  <si>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</si>
  <si>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</si>
  <si>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</si>
  <si>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</si>
  <si>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</si>
  <si>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</si>
  <si>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</si>
  <si>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</si>
  <si>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</si>
  <si>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</si>
  <si>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</si>
  <si>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</si>
  <si>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</si>
  <si>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</si>
  <si>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</si>
  <si>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</si>
  <si>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</si>
  <si>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</si>
  <si>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</si>
  <si>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</si>
  <si>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</si>
  <si>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</si>
  <si>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</si>
  <si>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</si>
  <si>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</si>
  <si>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</si>
  <si>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</si>
  <si>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</si>
  <si>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</si>
  <si>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</si>
  <si>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</si>
  <si>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</si>
  <si>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</si>
  <si>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</si>
  <si>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</si>
  <si>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</si>
  <si>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</si>
  <si>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</si>
  <si>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</si>
  <si>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</si>
  <si>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</si>
  <si>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</si>
  <si>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</si>
  <si>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</si>
  <si>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</si>
  <si>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</si>
  <si>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</si>
  <si>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</si>
  <si>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</si>
  <si>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</si>
  <si>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</si>
  <si>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</si>
  <si>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</si>
  <si>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</si>
  <si>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</si>
  <si>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</si>
  <si>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</si>
  <si>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</si>
  <si>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</si>
  <si>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</si>
  <si>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</si>
  <si>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</si>
  <si>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</si>
  <si>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</si>
  <si>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</si>
  <si>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</si>
  <si>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</si>
  <si>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</si>
  <si>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</si>
  <si>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</si>
  <si>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</si>
  <si>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</si>
  <si>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</si>
  <si>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</si>
  <si>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</si>
  <si>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</si>
  <si>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</si>
  <si>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</si>
  <si>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</si>
  <si>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</si>
  <si>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</si>
  <si>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</si>
  <si>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</si>
  <si>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</si>
  <si>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</si>
  <si>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</si>
  <si>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</si>
  <si>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</si>
  <si>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</si>
  <si>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</si>
  <si>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</si>
  <si>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</si>
  <si>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</si>
  <si>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</si>
  <si>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</si>
  <si>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</si>
  <si>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</si>
  <si>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</si>
  <si>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</si>
  <si>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</si>
  <si>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</si>
  <si>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</si>
  <si>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</si>
  <si>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</si>
  <si>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</si>
  <si>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</si>
  <si>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</si>
  <si>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</si>
  <si>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</si>
  <si>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</si>
  <si>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</si>
  <si>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</si>
  <si>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</si>
  <si>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</si>
  <si>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</si>
  <si>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</si>
  <si>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</si>
  <si>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</si>
  <si>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</si>
  <si>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</si>
  <si>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</si>
  <si>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</si>
  <si>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</si>
  <si>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</si>
  <si>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</si>
  <si>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</si>
  <si>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</si>
  <si>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</si>
  <si>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</si>
  <si>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</si>
  <si>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</si>
  <si>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</si>
  <si>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</si>
  <si>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</si>
  <si>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</si>
  <si>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</si>
  <si>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</si>
  <si>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</si>
  <si>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</si>
  <si>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</si>
  <si>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</si>
  <si>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</si>
  <si>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</si>
  <si>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</si>
  <si>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</si>
  <si>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</si>
  <si>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</si>
  <si>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</si>
  <si>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</si>
  <si>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</si>
  <si>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</si>
  <si>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</si>
  <si>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</si>
  <si>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</si>
  <si>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</si>
  <si>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</si>
  <si>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</si>
  <si>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</si>
  <si>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</si>
  <si>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</si>
  <si>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</si>
  <si>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</si>
  <si>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</si>
  <si>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</si>
  <si>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</si>
  <si>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</si>
  <si>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</si>
  <si>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</si>
  <si>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</si>
  <si>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</si>
  <si>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</si>
  <si>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</si>
  <si>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</si>
  <si>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</si>
  <si>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</si>
  <si>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</si>
  <si>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</si>
  <si>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</si>
  <si>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</si>
  <si>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</si>
  <si>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</si>
  <si>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</si>
  <si>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</si>
  <si>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</si>
  <si>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</si>
  <si>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</si>
  <si>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</si>
  <si>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</si>
  <si>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</si>
  <si>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</si>
  <si>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</si>
  <si>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</si>
  <si>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</si>
  <si>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</si>
  <si>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</si>
  <si>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</si>
  <si>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</si>
  <si>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</si>
  <si>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</si>
  <si>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</si>
  <si>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</si>
  <si>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</si>
  <si>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</si>
  <si>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</si>
  <si>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</si>
  <si>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</si>
  <si>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</si>
  <si>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</si>
  <si>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</si>
  <si>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</si>
  <si>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</si>
  <si>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</si>
  <si>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</si>
  <si>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</si>
  <si>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</si>
  <si>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</si>
  <si>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</si>
  <si>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</si>
  <si>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</si>
  <si>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</si>
  <si>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</si>
  <si>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</si>
  <si>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</si>
  <si>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</si>
  <si>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</si>
  <si>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</si>
  <si>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</si>
  <si>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</si>
  <si>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</si>
  <si>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</si>
  <si>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</si>
  <si>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</si>
  <si>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</si>
  <si>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</si>
  <si>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</si>
  <si>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</si>
  <si>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</si>
  <si>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</si>
  <si>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</si>
  <si>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</si>
  <si>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</si>
  <si>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</si>
  <si>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</si>
  <si>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</si>
  <si>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</si>
  <si>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</si>
  <si>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</si>
  <si>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</si>
  <si>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</si>
  <si>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</si>
  <si>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</si>
  <si>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</si>
  <si>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</si>
  <si>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</si>
  <si>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</si>
  <si>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</si>
  <si>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</si>
  <si>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</si>
  <si>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</si>
  <si>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</si>
  <si>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</si>
  <si>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</si>
  <si>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</si>
  <si>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</si>
  <si>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</si>
  <si>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</si>
  <si>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</si>
  <si>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</si>
  <si>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</si>
  <si>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</si>
  <si>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</si>
  <si>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</si>
  <si>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</si>
  <si>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</si>
  <si>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</si>
  <si>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</si>
  <si>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</si>
  <si>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</si>
  <si>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</si>
  <si>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</si>
  <si>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</si>
  <si>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</si>
  <si>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</si>
  <si>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</si>
  <si>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</si>
  <si>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</si>
  <si>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</si>
  <si>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</si>
  <si>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</si>
  <si>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</si>
  <si>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</si>
  <si>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</si>
  <si>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</si>
  <si>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</si>
  <si>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</si>
  <si>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</si>
  <si>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</si>
  <si>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</si>
  <si>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</si>
  <si>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</si>
  <si>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</si>
  <si>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</si>
  <si>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</si>
  <si>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</si>
  <si>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</si>
  <si>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</si>
  <si>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</si>
  <si>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</si>
  <si>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</si>
  <si>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</si>
  <si>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</si>
  <si>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</si>
  <si>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</si>
  <si>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</si>
  <si>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</si>
  <si>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</si>
  <si>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</si>
  <si>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</si>
  <si>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</si>
  <si>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</si>
  <si>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</si>
  <si>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</si>
  <si>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</si>
  <si>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</si>
  <si>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</si>
  <si>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</si>
  <si>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</si>
  <si>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</si>
  <si>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</si>
  <si>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</si>
  <si>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</si>
  <si>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</si>
  <si>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</si>
  <si>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</si>
  <si>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</si>
  <si>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</si>
  <si>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</si>
  <si>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</si>
  <si>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</si>
  <si>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</si>
  <si>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</si>
  <si>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</si>
  <si>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</si>
  <si>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</si>
  <si>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</si>
  <si>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</si>
  <si>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</si>
  <si>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</si>
  <si>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</si>
  <si>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</si>
  <si>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</si>
  <si>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</si>
  <si>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</si>
  <si>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</si>
  <si>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</si>
  <si>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</si>
  <si>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</si>
  <si>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</si>
  <si>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</si>
  <si>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</si>
  <si>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</si>
  <si>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</si>
  <si>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</si>
  <si>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</si>
  <si>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</si>
  <si>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</si>
  <si>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</si>
  <si>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</si>
  <si>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</si>
  <si>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</si>
  <si>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</si>
  <si>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</si>
  <si>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</si>
  <si>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</si>
  <si>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</si>
  <si>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</si>
  <si>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</si>
  <si>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</si>
  <si>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</si>
  <si>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</si>
  <si>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</si>
  <si>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</si>
  <si>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</si>
  <si>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</si>
  <si>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</si>
  <si>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</si>
  <si>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</si>
  <si>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</si>
  <si>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</si>
  <si>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</si>
  <si>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</si>
  <si>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</si>
  <si>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</si>
  <si>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</si>
  <si>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</si>
  <si>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</si>
  <si>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</si>
  <si>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</si>
  <si>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</si>
  <si>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</si>
  <si>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</si>
  <si>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</si>
  <si>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</si>
  <si>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</si>
  <si>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</si>
  <si>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</si>
  <si>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</si>
  <si>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</si>
  <si>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</si>
  <si>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</si>
  <si>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</si>
  <si>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</si>
  <si>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</si>
  <si>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</si>
  <si>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</si>
  <si>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</si>
  <si>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</si>
  <si>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</si>
  <si>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</si>
  <si>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</si>
  <si>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</si>
  <si>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</si>
  <si>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</si>
  <si>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</si>
  <si>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</si>
  <si>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</si>
  <si>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</si>
  <si>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</si>
  <si>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</si>
  <si>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</si>
  <si>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</si>
  <si>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</si>
  <si>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</si>
  <si>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</si>
  <si>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</si>
  <si>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</si>
  <si>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</si>
  <si>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</si>
  <si>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</si>
  <si>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</si>
  <si>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</si>
  <si>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</si>
  <si>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</si>
  <si>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</si>
  <si>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</si>
  <si>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</si>
  <si>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</si>
  <si>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</si>
  <si>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</si>
  <si>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</si>
  <si>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</si>
  <si>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</si>
  <si>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</si>
  <si>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</si>
  <si>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</si>
  <si>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</si>
  <si>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</si>
  <si>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</si>
  <si>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</si>
  <si>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</si>
  <si>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</si>
  <si>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</si>
  <si>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</si>
  <si>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</si>
  <si>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</si>
  <si>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</si>
  <si>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</si>
  <si>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</si>
  <si>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</si>
  <si>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</si>
  <si>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</si>
  <si>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</si>
  <si>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</si>
  <si>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</si>
  <si>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</si>
  <si>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</si>
  <si>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</si>
  <si>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</si>
  <si>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</si>
  <si>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</si>
  <si>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</si>
  <si>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</si>
  <si>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</si>
  <si>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</si>
  <si>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</si>
  <si>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</si>
  <si>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</si>
  <si>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</si>
  <si>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</si>
  <si>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</si>
  <si>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</si>
  <si>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</si>
  <si>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</si>
  <si>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</si>
  <si>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</si>
  <si>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</si>
  <si>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</si>
  <si>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</si>
  <si>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</si>
  <si>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</si>
  <si>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</si>
  <si>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</si>
  <si>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</si>
  <si>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</si>
  <si>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</si>
  <si>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</si>
  <si>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</si>
  <si>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</si>
  <si>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</si>
  <si>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</si>
  <si>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</si>
  <si>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</si>
  <si>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</si>
  <si>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</si>
  <si>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</si>
  <si>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</si>
  <si>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</si>
  <si>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</si>
  <si>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</si>
  <si>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</si>
  <si>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</si>
  <si>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</si>
  <si>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</si>
  <si>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</si>
  <si>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</si>
  <si>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</si>
  <si>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</si>
  <si>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</si>
  <si>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</si>
  <si>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</si>
  <si>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</si>
  <si>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</si>
  <si>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</si>
  <si>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</si>
  <si>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</si>
  <si>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</si>
  <si>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</si>
  <si>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</si>
  <si>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</si>
  <si>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</si>
  <si>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</si>
  <si>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</si>
  <si>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</si>
  <si>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</si>
  <si>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</si>
  <si>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</si>
  <si>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</si>
  <si>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</si>
  <si>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</si>
  <si>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</si>
  <si>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</si>
  <si>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</si>
  <si>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</si>
  <si>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</si>
  <si>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</si>
  <si>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</si>
  <si>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</si>
  <si>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</si>
  <si>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</si>
  <si>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</si>
  <si>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</si>
  <si>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</si>
  <si>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</si>
  <si>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</si>
  <si>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</si>
  <si>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</si>
  <si>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</si>
  <si>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</si>
  <si>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</si>
  <si>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</si>
  <si>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</si>
  <si>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</si>
  <si>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</si>
  <si>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</si>
  <si>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</si>
  <si>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</si>
  <si>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</si>
  <si>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</si>
  <si>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</si>
  <si>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</si>
  <si>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</si>
  <si>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</si>
  <si>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</si>
  <si>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</si>
  <si>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</si>
  <si>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</si>
  <si>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</si>
  <si>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</si>
  <si>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</si>
  <si>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</si>
  <si>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</si>
  <si>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</si>
  <si>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</si>
  <si>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</si>
  <si>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</si>
  <si>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</si>
  <si>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</si>
  <si>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</si>
  <si>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</si>
  <si>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</si>
  <si>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</si>
  <si>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</si>
  <si>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</si>
  <si>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</si>
  <si>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</si>
  <si>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</si>
  <si>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</si>
  <si>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</si>
  <si>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</si>
  <si>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</si>
  <si>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</si>
  <si>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</si>
  <si>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</si>
  <si>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</si>
  <si>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</si>
  <si>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</si>
  <si>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</si>
  <si>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</si>
  <si>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</si>
  <si>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</si>
  <si>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</si>
  <si>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</si>
  <si>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</si>
  <si>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</si>
  <si>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</si>
  <si>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</si>
  <si>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</si>
  <si>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</si>
  <si>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</si>
  <si>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</si>
  <si>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</si>
  <si>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</si>
  <si>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</si>
  <si>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</si>
  <si>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</si>
  <si>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</si>
  <si>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</si>
  <si>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</si>
  <si>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</si>
  <si>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</si>
  <si>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</si>
  <si>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</si>
  <si>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</si>
  <si>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</si>
  <si>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</si>
  <si>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</si>
  <si>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</si>
  <si>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</si>
  <si>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</si>
  <si>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</si>
  <si>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</si>
  <si>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</si>
  <si>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</si>
  <si>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</si>
  <si>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</si>
  <si>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</si>
  <si>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</si>
  <si>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</si>
  <si>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</si>
  <si>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</si>
  <si>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</si>
  <si>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</si>
  <si>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</si>
  <si>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</si>
  <si>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</si>
  <si>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</si>
  <si>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</si>
  <si>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</si>
  <si>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</si>
  <si>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</si>
  <si>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</si>
  <si>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</si>
  <si>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</si>
  <si>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</si>
  <si>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</si>
  <si>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</si>
  <si>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</si>
  <si>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</si>
  <si>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</si>
  <si>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</si>
  <si>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</si>
  <si>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</si>
  <si>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</si>
  <si>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</si>
  <si>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</si>
  <si>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</si>
  <si>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</si>
  <si>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</si>
  <si>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</si>
  <si>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</si>
  <si>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</si>
  <si>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</si>
  <si>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</si>
  <si>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</si>
  <si>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</si>
  <si>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</si>
  <si>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</si>
  <si>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</si>
  <si>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</si>
  <si>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</si>
  <si>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</si>
  <si>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</si>
  <si>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</si>
  <si>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</si>
  <si>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</si>
  <si>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</si>
  <si>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</si>
  <si>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</si>
  <si>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</si>
  <si>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</si>
  <si>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</si>
  <si>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</si>
  <si>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</si>
  <si>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</si>
  <si>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</si>
  <si>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</si>
  <si>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</si>
  <si>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</si>
  <si>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</si>
  <si>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</si>
  <si>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</si>
  <si>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</si>
  <si>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</si>
  <si>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</si>
  <si>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</si>
  <si>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</si>
  <si>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</si>
  <si>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</si>
  <si>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</si>
  <si>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</si>
  <si>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</si>
  <si>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</si>
  <si>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</si>
  <si>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</si>
  <si>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</si>
  <si>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</si>
  <si>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</si>
  <si>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</si>
  <si>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</si>
  <si>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</si>
  <si>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</si>
  <si>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</si>
  <si>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</si>
  <si>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</si>
  <si>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</si>
  <si>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</si>
  <si>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</si>
  <si>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</si>
  <si>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</si>
  <si>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</si>
  <si>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</si>
  <si>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</si>
  <si>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</si>
  <si>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</si>
  <si>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</si>
  <si>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</si>
  <si>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</si>
  <si>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</si>
  <si>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</si>
  <si>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</si>
  <si>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</si>
  <si>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</si>
  <si>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</si>
  <si>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</si>
  <si>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</si>
  <si>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</si>
  <si>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</si>
  <si>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</si>
  <si>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</si>
  <si>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</si>
  <si>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</si>
  <si>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</si>
  <si>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</si>
  <si>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</si>
  <si>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</si>
  <si>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</si>
  <si>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</si>
  <si>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</si>
  <si>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</si>
  <si>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</si>
  <si>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</si>
  <si>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</si>
  <si>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</si>
  <si>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</si>
  <si>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</si>
  <si>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</si>
  <si>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</si>
  <si>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</si>
  <si>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</si>
  <si>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</si>
  <si>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</si>
  <si>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</si>
  <si>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</si>
  <si>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</si>
  <si>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</si>
  <si>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</si>
  <si>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</si>
  <si>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</si>
  <si>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</si>
  <si>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</si>
  <si>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</si>
  <si>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</si>
  <si>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</si>
  <si>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</si>
  <si>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</si>
  <si>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</si>
  <si>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</si>
  <si>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</si>
  <si>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</si>
  <si>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</si>
  <si>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</si>
  <si>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</si>
  <si>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</si>
  <si>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</si>
  <si>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</si>
  <si>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</si>
  <si>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</si>
  <si>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</si>
  <si>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</si>
  <si>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</si>
  <si>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</si>
  <si>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</si>
  <si>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</si>
  <si>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</si>
  <si>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</si>
  <si>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</si>
  <si>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</si>
  <si>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</si>
  <si>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</si>
  <si>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</si>
  <si>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</si>
  <si>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</si>
  <si>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</si>
  <si>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</si>
  <si>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</si>
  <si>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</si>
  <si>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</si>
  <si>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</si>
  <si>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</si>
  <si>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</si>
  <si>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</si>
  <si>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</si>
  <si>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</si>
  <si>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</si>
  <si>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</si>
  <si>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</si>
  <si>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</si>
  <si>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</si>
  <si>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</si>
  <si>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</si>
  <si>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</si>
  <si>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</si>
  <si>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</si>
  <si>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</si>
  <si>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</si>
  <si>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</si>
  <si>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</si>
  <si>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</si>
  <si>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</si>
  <si>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</si>
  <si>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</si>
  <si>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</si>
  <si>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</si>
  <si>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</si>
  <si>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</si>
  <si>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</si>
  <si>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</si>
  <si>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</si>
  <si>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</si>
  <si>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</si>
  <si>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</si>
  <si>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</si>
  <si>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</si>
  <si>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</si>
  <si>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</si>
  <si>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</si>
  <si>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</si>
  <si>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</si>
  <si>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</si>
  <si>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</si>
  <si>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</si>
  <si>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</si>
  <si>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</si>
  <si>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</si>
  <si>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</si>
  <si>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</si>
  <si>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</si>
  <si>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</si>
  <si>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</si>
  <si>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</si>
  <si>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</si>
  <si>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</si>
  <si>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</si>
  <si>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</si>
  <si>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</si>
  <si>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</si>
  <si>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</si>
  <si>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</si>
  <si>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</si>
  <si>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</si>
  <si>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</si>
  <si>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</si>
  <si>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</si>
  <si>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</si>
  <si>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</si>
  <si>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</si>
  <si>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</si>
  <si>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</si>
  <si>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</si>
  <si>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</si>
  <si>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</si>
  <si>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</si>
  <si>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</si>
  <si>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</si>
  <si>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</si>
  <si>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</si>
  <si>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</si>
  <si>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</si>
  <si>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</si>
  <si>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</si>
  <si>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</si>
  <si>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</si>
  <si>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</si>
  <si>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</si>
  <si>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</si>
  <si>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</si>
  <si>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</si>
  <si>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</si>
  <si>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</si>
  <si>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</si>
  <si>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</si>
  <si>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</si>
  <si>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</si>
  <si>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</si>
  <si>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</si>
  <si>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</si>
  <si>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</si>
  <si>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</si>
  <si>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</si>
  <si>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</si>
  <si>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</si>
  <si>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</si>
  <si>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</si>
  <si>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</si>
  <si>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</si>
  <si>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</si>
  <si>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</si>
  <si>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</si>
  <si>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</si>
  <si>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</si>
  <si>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</si>
  <si>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</si>
  <si>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</si>
  <si>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</si>
  <si>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</si>
  <si>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</si>
  <si>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</si>
  <si>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</si>
  <si>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</si>
  <si>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</si>
  <si>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</si>
  <si>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</si>
  <si>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</si>
  <si>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</si>
  <si>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</si>
  <si>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</si>
  <si>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</si>
  <si>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</si>
  <si>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</si>
  <si>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</si>
  <si>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</si>
  <si>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</si>
  <si>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</si>
  <si>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</si>
  <si>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</si>
  <si>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</si>
  <si>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</si>
  <si>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</si>
  <si>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</si>
  <si>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</si>
  <si>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</si>
  <si>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</si>
  <si>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</si>
  <si>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</si>
  <si>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</si>
  <si>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</si>
  <si>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</si>
  <si>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</si>
  <si>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</si>
  <si>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</si>
  <si>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</si>
  <si>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</si>
  <si>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</si>
  <si>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</si>
  <si>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</si>
  <si>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</si>
  <si>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</si>
  <si>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</si>
  <si>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</si>
  <si>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</si>
  <si>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</si>
  <si>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</si>
  <si>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</si>
  <si>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</si>
  <si>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</si>
  <si>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</si>
  <si>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</si>
  <si>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</si>
  <si>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</si>
  <si>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</si>
  <si>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</si>
  <si>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</si>
  <si>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</si>
  <si>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</si>
  <si>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</si>
  <si>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</si>
  <si>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</si>
  <si>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</si>
  <si>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</si>
  <si>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</si>
  <si>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</si>
  <si>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</si>
  <si>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</si>
  <si>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</si>
  <si>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</si>
  <si>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</si>
  <si>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</si>
  <si>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</si>
  <si>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</si>
  <si>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</si>
  <si>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</si>
  <si>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</si>
  <si>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</si>
  <si>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</si>
  <si>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</si>
  <si>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</si>
  <si>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</si>
  <si>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</si>
  <si>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</si>
  <si>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</si>
  <si>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</si>
  <si>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</si>
  <si>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</si>
  <si>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</si>
  <si>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</si>
  <si>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</si>
  <si>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</si>
  <si>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</si>
  <si>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</si>
  <si>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</si>
  <si>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</si>
  <si>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</si>
  <si>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</si>
  <si>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</si>
  <si>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</si>
  <si>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</si>
  <si>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</si>
  <si>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</si>
  <si>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</si>
  <si>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</si>
  <si>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</si>
  <si>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</si>
  <si>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</si>
  <si>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</si>
  <si>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</si>
  <si>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</si>
  <si>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</si>
  <si>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</si>
  <si>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</si>
  <si>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</si>
  <si>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</si>
  <si>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</si>
  <si>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</si>
  <si>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</si>
  <si>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</si>
  <si>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</si>
  <si>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</si>
  <si>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</si>
  <si>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</si>
  <si>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</si>
  <si>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</si>
  <si>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</si>
  <si>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</si>
  <si>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</si>
  <si>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</si>
  <si>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</si>
  <si>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</si>
  <si>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</si>
  <si>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</si>
  <si>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</si>
  <si>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</si>
  <si>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</si>
  <si>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</si>
  <si>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</si>
  <si>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</si>
  <si>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</si>
  <si>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</si>
  <si>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</si>
  <si>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</si>
  <si>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</si>
  <si>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</si>
  <si>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</si>
  <si>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</si>
  <si>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</si>
  <si>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</si>
  <si>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</si>
  <si>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</si>
  <si>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</si>
  <si>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</si>
  <si>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</si>
  <si>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</si>
  <si>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</si>
  <si>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</si>
  <si>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</si>
  <si>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</si>
  <si>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</si>
  <si>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</si>
  <si>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</si>
  <si>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</si>
  <si>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</si>
  <si>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</si>
  <si>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</si>
  <si>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</si>
  <si>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</si>
  <si>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</si>
  <si>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</si>
  <si>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</si>
  <si>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</si>
  <si>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</si>
  <si>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</si>
  <si>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</si>
  <si>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</si>
  <si>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</si>
  <si>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</si>
  <si>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</si>
  <si>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</si>
  <si>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</si>
  <si>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</si>
  <si>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</si>
  <si>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</si>
  <si>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</si>
  <si>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</si>
  <si>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</si>
  <si>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</si>
  <si>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</si>
  <si>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</si>
  <si>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</si>
  <si>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</si>
  <si>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</si>
  <si>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</si>
  <si>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</si>
  <si>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</si>
  <si>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</si>
  <si>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</si>
  <si>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</si>
  <si>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</si>
  <si>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</si>
  <si>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</si>
  <si>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</si>
  <si>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</si>
  <si>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</si>
  <si>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</si>
  <si>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</si>
  <si>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</si>
  <si>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</si>
  <si>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</si>
  <si>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</si>
  <si>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</si>
  <si>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</si>
  <si>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</si>
  <si>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</si>
  <si>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</si>
  <si>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</si>
  <si>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</si>
  <si>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</si>
  <si>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</si>
  <si>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</si>
  <si>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</si>
  <si>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</si>
  <si>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</si>
  <si>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</si>
  <si>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</si>
  <si>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</si>
  <si>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</si>
  <si>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</si>
  <si>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</si>
  <si>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</si>
  <si>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</si>
  <si>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</si>
  <si>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</si>
  <si>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</si>
  <si>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</si>
  <si>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</si>
  <si>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</si>
  <si>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</si>
  <si>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</si>
  <si>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</si>
  <si>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</si>
  <si>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</si>
  <si>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</si>
  <si>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</si>
  <si>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</si>
  <si>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</si>
  <si>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</si>
  <si>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</si>
  <si>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</si>
  <si>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</si>
  <si>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</si>
  <si>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</si>
  <si>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</si>
  <si>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</si>
  <si>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</si>
  <si>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</si>
  <si>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</si>
  <si>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</si>
  <si>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</si>
  <si>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</si>
  <si>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</si>
  <si>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</si>
  <si>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</si>
  <si>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</si>
  <si>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</si>
  <si>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</si>
  <si>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</si>
  <si>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</si>
  <si>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</si>
  <si>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</si>
  <si>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</si>
  <si>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</si>
  <si>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</si>
  <si>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</si>
  <si>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</si>
  <si>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</si>
  <si>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</si>
  <si>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</si>
  <si>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</si>
  <si>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</si>
  <si>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</si>
  <si>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</si>
  <si>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</si>
  <si>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</si>
  <si>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</si>
  <si>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</si>
  <si>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</si>
  <si>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</si>
  <si>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</si>
  <si>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</si>
  <si>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</si>
  <si>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</si>
  <si>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</si>
  <si>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</si>
  <si>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</si>
  <si>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</si>
  <si>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</si>
  <si>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</si>
  <si>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</si>
  <si>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</si>
  <si>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</si>
  <si>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</si>
  <si>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</si>
  <si>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</si>
  <si>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</si>
  <si>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</si>
  <si>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</si>
  <si>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</si>
  <si>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</si>
  <si>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</si>
  <si>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</si>
  <si>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</si>
  <si>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</si>
  <si>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</si>
  <si>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</si>
  <si>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</si>
  <si>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</si>
  <si>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</si>
  <si>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</si>
  <si>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</si>
  <si>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</si>
  <si>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</si>
  <si>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</si>
  <si>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</si>
  <si>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</si>
  <si>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</si>
  <si>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</si>
  <si>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</si>
  <si>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</si>
  <si>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</si>
  <si>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</si>
  <si>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</si>
  <si>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</si>
  <si>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</si>
  <si>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</si>
  <si>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</si>
  <si>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</si>
  <si>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</si>
  <si>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</si>
  <si>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</si>
  <si>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</si>
  <si>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</si>
  <si>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</si>
  <si>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</si>
  <si>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</si>
  <si>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</si>
  <si>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</si>
  <si>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</si>
  <si>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</si>
  <si>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</si>
  <si>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</si>
  <si>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</si>
  <si>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</si>
  <si>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</si>
  <si>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</si>
  <si>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</si>
  <si>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</si>
  <si>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</si>
  <si>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</si>
  <si>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</si>
  <si>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</si>
  <si>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</si>
  <si>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</si>
  <si>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</si>
  <si>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</si>
  <si>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</si>
  <si>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</si>
  <si>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</si>
  <si>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</si>
  <si>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</si>
  <si>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</si>
  <si>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</si>
  <si>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</si>
  <si>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</si>
  <si>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</si>
  <si>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</si>
  <si>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</si>
  <si>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</si>
  <si>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</si>
  <si>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</si>
  <si>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</si>
  <si>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</si>
  <si>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</si>
  <si>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</si>
  <si>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</si>
  <si>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</si>
  <si>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</si>
  <si>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</si>
  <si>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</si>
  <si>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</si>
  <si>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</si>
  <si>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</si>
  <si>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</si>
  <si>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</si>
  <si>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</si>
  <si>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</si>
  <si>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</si>
  <si>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</si>
  <si>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</si>
  <si>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</si>
  <si>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</si>
  <si>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</si>
  <si>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</si>
  <si>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</si>
  <si>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</si>
  <si>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</si>
  <si>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</si>
  <si>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</si>
  <si>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</si>
  <si>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</si>
  <si>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</si>
  <si>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</si>
  <si>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</si>
  <si>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</si>
  <si>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</si>
  <si>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</si>
  <si>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</si>
  <si>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</si>
  <si>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</si>
  <si>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</si>
  <si>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</si>
  <si>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</si>
  <si>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</si>
  <si>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</si>
  <si>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</si>
  <si>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</si>
  <si>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</si>
  <si>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</si>
  <si>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</si>
  <si>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</si>
  <si>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</si>
  <si>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</si>
  <si>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</si>
  <si>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</si>
  <si>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</si>
  <si>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</si>
  <si>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</si>
  <si>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</si>
  <si>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</si>
  <si>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</si>
  <si>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</si>
  <si>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</si>
  <si>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</si>
  <si>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</si>
  <si>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</si>
  <si>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</si>
  <si>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</si>
  <si>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</si>
  <si>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</si>
  <si>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</si>
  <si>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</si>
  <si>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</si>
  <si>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</si>
  <si>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</si>
  <si>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</si>
  <si>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</si>
  <si>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</si>
  <si>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</si>
  <si>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</si>
  <si>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</si>
  <si>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</si>
  <si>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</si>
  <si>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</si>
  <si>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</si>
  <si>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</si>
  <si>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</si>
  <si>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</si>
  <si>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</si>
  <si>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</si>
  <si>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</si>
  <si>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</si>
  <si>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</si>
  <si>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</si>
  <si>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</si>
  <si>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</si>
  <si>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</si>
  <si>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</si>
  <si>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</si>
  <si>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</si>
  <si>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</si>
  <si>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</si>
  <si>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</si>
  <si>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</si>
  <si>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</si>
  <si>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</si>
  <si>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</si>
  <si>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</si>
  <si>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</si>
  <si>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</si>
  <si>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</si>
  <si>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</si>
  <si>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</si>
  <si>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</si>
  <si>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</si>
  <si>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</si>
  <si>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</si>
  <si>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</si>
  <si>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</si>
  <si>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</si>
  <si>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</si>
  <si>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</si>
  <si>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</si>
  <si>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</si>
  <si>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</si>
  <si>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</si>
  <si>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</si>
  <si>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</si>
  <si>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</si>
  <si>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</si>
  <si>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</si>
  <si>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</si>
  <si>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</si>
  <si>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</si>
  <si>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</si>
  <si>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</si>
  <si>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</si>
  <si>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</si>
  <si>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</si>
  <si>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</si>
  <si>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</si>
  <si>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</si>
  <si>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</si>
  <si>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</si>
  <si>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</si>
  <si>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</si>
  <si>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</si>
  <si>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</si>
  <si>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</si>
  <si>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</si>
  <si>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</si>
  <si>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</si>
  <si>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</si>
  <si>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</si>
  <si>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</si>
  <si>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</si>
  <si>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</si>
  <si>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</si>
  <si>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</si>
  <si>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</si>
  <si>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</si>
  <si>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</si>
  <si>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</si>
  <si>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</si>
  <si>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</si>
  <si>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</si>
  <si>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</si>
  <si>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</si>
  <si>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</si>
  <si>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</si>
  <si>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</si>
  <si>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</si>
  <si>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</si>
  <si>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</si>
  <si>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</si>
  <si>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</si>
  <si>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</si>
  <si>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</si>
  <si>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</si>
  <si>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</si>
  <si>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</si>
  <si>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</si>
  <si>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</si>
  <si>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</si>
  <si>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</si>
  <si>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</si>
  <si>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</si>
  <si>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</si>
  <si>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</si>
  <si>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</si>
  <si>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</si>
  <si>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</si>
  <si>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</si>
  <si>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</si>
  <si>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</si>
  <si>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</si>
  <si>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</si>
  <si>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</si>
  <si>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</si>
  <si>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</si>
  <si>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</si>
  <si>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</si>
  <si>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</si>
  <si>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</si>
  <si>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</si>
  <si>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</si>
  <si>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</si>
  <si>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</si>
  <si>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</si>
  <si>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</si>
  <si>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</si>
  <si>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</si>
  <si>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</si>
  <si>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</si>
  <si>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</si>
  <si>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</si>
  <si>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</si>
  <si>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</si>
  <si>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</si>
  <si>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</si>
  <si>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</si>
  <si>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</si>
  <si>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</si>
  <si>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</si>
  <si>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</si>
  <si>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</si>
  <si>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</si>
  <si>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</si>
  <si>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</si>
  <si>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</si>
  <si>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</si>
  <si>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</si>
  <si>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</si>
  <si>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</si>
  <si>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</si>
  <si>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</si>
  <si>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</si>
  <si>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</si>
  <si>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</si>
  <si>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</si>
  <si>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</si>
  <si>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</si>
  <si>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</si>
  <si>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</si>
  <si>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</si>
  <si>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</si>
  <si>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</si>
  <si>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</si>
  <si>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</si>
  <si>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</si>
  <si>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</si>
  <si>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</si>
  <si>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</si>
  <si>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</si>
  <si>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</si>
  <si>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</si>
  <si>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</si>
  <si>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</si>
  <si>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</si>
  <si>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</si>
  <si>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</si>
  <si>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</si>
  <si>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</si>
  <si>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</si>
  <si>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</si>
  <si>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</si>
  <si>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</si>
  <si>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</si>
  <si>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</si>
  <si>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</si>
  <si>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</si>
  <si>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</si>
  <si>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</si>
  <si>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</si>
  <si>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</si>
  <si>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</si>
  <si>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</si>
  <si>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</si>
  <si>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</si>
  <si>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</si>
  <si>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</si>
  <si>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</si>
  <si>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</si>
  <si>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</si>
  <si>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</si>
  <si>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</si>
  <si>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</si>
  <si>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</si>
  <si>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</si>
  <si>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</si>
  <si>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</si>
  <si>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</si>
  <si>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</si>
  <si>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</si>
  <si>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</si>
  <si>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</si>
  <si>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</si>
  <si>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</si>
  <si>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</si>
  <si>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</si>
  <si>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</si>
  <si>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</si>
  <si>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</si>
  <si>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</si>
  <si>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</si>
  <si>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</si>
  <si>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</si>
  <si>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</si>
  <si>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</si>
  <si>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</si>
  <si>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</si>
  <si>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</si>
  <si>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</si>
  <si>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</si>
  <si>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</si>
  <si>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</si>
  <si>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</si>
  <si>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</si>
  <si>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</si>
  <si>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</si>
  <si>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</si>
  <si>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</si>
  <si>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</si>
  <si>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</si>
  <si>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</si>
  <si>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</si>
  <si>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</si>
  <si>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</si>
  <si>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</si>
  <si>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</si>
  <si>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</si>
  <si>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</si>
  <si>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</si>
  <si>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</si>
  <si>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</si>
  <si>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</si>
  <si>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</si>
  <si>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</si>
  <si>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</si>
  <si>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</si>
  <si>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</si>
  <si>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</si>
  <si>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</si>
  <si>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</si>
  <si>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</si>
  <si>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</si>
  <si>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</si>
  <si>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</si>
  <si>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</si>
  <si>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</si>
  <si>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</si>
  <si>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</si>
  <si>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</si>
  <si>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</si>
  <si>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</si>
  <si>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</si>
  <si>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</si>
  <si>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</si>
  <si>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</si>
  <si>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</si>
  <si>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</si>
  <si>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</si>
  <si>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</si>
  <si>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</si>
  <si>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</si>
  <si>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</si>
  <si>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</si>
  <si>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</si>
  <si>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</si>
  <si>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</si>
  <si>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</si>
  <si>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</si>
  <si>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</si>
  <si>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</si>
  <si>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</si>
  <si>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</si>
  <si>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</si>
  <si>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</si>
  <si>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</si>
  <si>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</si>
  <si>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</si>
  <si>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</si>
  <si>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</si>
  <si>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</si>
  <si>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</si>
  <si>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</si>
  <si>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</si>
  <si>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</si>
  <si>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</si>
  <si>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</si>
  <si>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</si>
  <si>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</si>
  <si>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</si>
  <si>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</si>
  <si>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</si>
  <si>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</si>
  <si>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</si>
  <si>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</si>
  <si>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</si>
  <si>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</si>
  <si>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</si>
  <si>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</si>
  <si>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</si>
  <si>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</si>
  <si>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</si>
  <si>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</si>
  <si>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</si>
  <si>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</si>
  <si>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</si>
  <si>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</si>
  <si>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</si>
  <si>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</si>
  <si>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</si>
  <si>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</si>
  <si>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</si>
  <si>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</si>
  <si>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</si>
  <si>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</si>
  <si>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</si>
  <si>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</si>
  <si>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</si>
  <si>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</si>
  <si>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</si>
  <si>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</si>
  <si>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</si>
  <si>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</si>
  <si>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</si>
  <si>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</si>
  <si>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</si>
  <si>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</si>
  <si>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</si>
  <si>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</si>
  <si>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</si>
  <si>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</si>
  <si>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</si>
  <si>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</si>
  <si>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</si>
  <si>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</si>
  <si>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</si>
  <si>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</si>
  <si>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</si>
  <si>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</si>
  <si>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</si>
  <si>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</si>
  <si>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</si>
  <si>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</si>
  <si>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</si>
  <si>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</si>
  <si>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</si>
  <si>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</si>
  <si>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</si>
  <si>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</si>
  <si>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</si>
  <si>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</si>
  <si>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</si>
  <si>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</si>
  <si>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</si>
  <si>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</si>
  <si>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</si>
  <si>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</si>
  <si>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</si>
  <si>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</si>
  <si>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</si>
  <si>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</si>
  <si>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</si>
  <si>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</si>
  <si>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</si>
  <si>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</si>
  <si>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</si>
  <si>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</si>
  <si>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</si>
  <si>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</si>
  <si>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</si>
  <si>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</si>
  <si>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</si>
  <si>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</si>
  <si>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</si>
  <si>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</si>
  <si>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</si>
  <si>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</si>
  <si>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</si>
  <si>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</si>
  <si>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</si>
  <si>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</si>
  <si>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</si>
  <si>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</si>
  <si>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</si>
  <si>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</si>
  <si>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</si>
  <si>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</si>
  <si>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</si>
  <si>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</si>
  <si>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</si>
  <si>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</si>
  <si>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</si>
  <si>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</si>
  <si>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</si>
  <si>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</si>
  <si>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</si>
  <si>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</si>
  <si>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</si>
  <si>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</si>
  <si>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</si>
  <si>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</si>
  <si>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</si>
  <si>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</si>
  <si>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</si>
  <si>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</si>
  <si>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</si>
  <si>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</si>
  <si>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</si>
  <si>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</si>
  <si>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</si>
  <si>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</si>
  <si>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</si>
  <si>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</si>
  <si>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</si>
  <si>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</si>
  <si>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</si>
  <si>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</si>
  <si>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</si>
  <si>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</si>
  <si>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</si>
  <si>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</si>
  <si>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</si>
  <si>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</si>
  <si>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</si>
  <si>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</si>
  <si>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</si>
  <si>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</si>
  <si>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</si>
  <si>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</si>
  <si>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</si>
  <si>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</si>
  <si>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</si>
  <si>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</si>
  <si>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</si>
  <si>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</si>
  <si>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</si>
  <si>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</si>
  <si>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</si>
  <si>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</si>
  <si>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</si>
  <si>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</si>
  <si>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</si>
  <si>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</si>
  <si>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</si>
  <si>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</si>
  <si>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</si>
  <si>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</si>
  <si>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</si>
  <si>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</si>
  <si>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</si>
  <si>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</si>
  <si>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</si>
  <si>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</si>
  <si>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</si>
  <si>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</si>
  <si>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</si>
  <si>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</si>
  <si>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</si>
  <si>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</si>
  <si>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</si>
  <si>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</si>
  <si>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</si>
  <si>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</si>
  <si>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</si>
  <si>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</si>
  <si>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</si>
  <si>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</si>
  <si>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</si>
  <si>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</si>
  <si>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</si>
  <si>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</si>
  <si>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</si>
  <si>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</si>
  <si>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</si>
  <si>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</si>
  <si>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</si>
  <si>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</si>
  <si>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</si>
  <si>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</si>
  <si>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</si>
  <si>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</si>
  <si>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</si>
  <si>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</si>
  <si>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</si>
  <si>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</si>
  <si>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</si>
  <si>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</si>
  <si>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</si>
  <si>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</si>
  <si>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</si>
  <si>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</si>
  <si>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</si>
  <si>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</si>
  <si>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</si>
  <si>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</si>
  <si>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</si>
  <si>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</si>
  <si>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</si>
  <si>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</si>
  <si>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</si>
  <si>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</si>
  <si>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</si>
  <si>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</si>
  <si>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</si>
  <si>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</si>
  <si>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</si>
  <si>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</si>
  <si>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</si>
  <si>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</si>
  <si>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</si>
  <si>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</si>
  <si>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</si>
  <si>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</si>
  <si>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</si>
  <si>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</si>
  <si>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</si>
  <si>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</si>
  <si>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</si>
  <si>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</si>
  <si>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</si>
  <si>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</si>
  <si>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</si>
  <si>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</si>
  <si>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</si>
  <si>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</si>
  <si>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</si>
  <si>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</si>
  <si>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</si>
  <si>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</si>
  <si>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</si>
  <si>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</si>
  <si>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</si>
  <si>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</si>
  <si>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</si>
  <si>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</si>
  <si>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</si>
  <si>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</si>
  <si>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</si>
  <si>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</si>
  <si>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</si>
  <si>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</si>
  <si>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</si>
  <si>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</si>
  <si>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</si>
  <si>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</si>
  <si>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</si>
  <si>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</si>
  <si>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</si>
  <si>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</si>
  <si>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</si>
  <si>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</si>
  <si>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</si>
  <si>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</si>
  <si>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</si>
  <si>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</si>
  <si>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</si>
  <si>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</si>
  <si>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</si>
  <si>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</si>
  <si>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</si>
  <si>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</si>
  <si>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</si>
  <si>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</si>
  <si>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</si>
  <si>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</si>
  <si>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</si>
  <si>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</si>
  <si>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</si>
  <si>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</si>
  <si>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</si>
  <si>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</si>
  <si>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</si>
  <si>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</si>
  <si>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</si>
  <si>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</si>
  <si>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</si>
  <si>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</si>
  <si>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</si>
  <si>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</si>
  <si>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</si>
  <si>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</si>
  <si>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</si>
  <si>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</si>
  <si>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</si>
  <si>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</si>
  <si>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</si>
  <si>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</si>
  <si>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</si>
  <si>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</si>
  <si>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</si>
  <si>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</si>
  <si>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</si>
  <si>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</si>
  <si>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</si>
  <si>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</si>
  <si>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</si>
  <si>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</si>
  <si>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</si>
  <si>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</si>
  <si>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</si>
  <si>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</si>
  <si>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</si>
  <si>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</si>
  <si>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</si>
  <si>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</si>
  <si>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</si>
  <si>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</si>
  <si>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</si>
  <si>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</si>
  <si>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</si>
  <si>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</si>
  <si>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</si>
  <si>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</si>
  <si>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</si>
  <si>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</si>
  <si>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</si>
  <si>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</si>
  <si>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</si>
  <si>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</si>
  <si>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</si>
  <si>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</si>
  <si>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</si>
  <si>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</si>
  <si>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</si>
  <si>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</si>
  <si>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</si>
  <si>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</si>
  <si>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</si>
  <si>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</si>
  <si>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</si>
  <si>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</si>
  <si>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</si>
  <si>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</si>
  <si>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</si>
  <si>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</si>
  <si>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</si>
  <si>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</si>
  <si>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</si>
  <si>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</si>
  <si>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</si>
  <si>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</si>
  <si>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</si>
  <si>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</si>
  <si>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</si>
  <si>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</si>
  <si>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</si>
  <si>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</si>
  <si>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</si>
  <si>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</si>
  <si>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</si>
  <si>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</si>
  <si>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</si>
  <si>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</si>
  <si>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</si>
  <si>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</si>
  <si>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</si>
  <si>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</si>
  <si>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</si>
  <si>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</si>
  <si>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</si>
  <si>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</si>
  <si>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</si>
  <si>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</si>
  <si>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</si>
  <si>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</si>
  <si>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</si>
  <si>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</si>
  <si>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</si>
  <si>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</si>
  <si>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</si>
  <si>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</si>
  <si>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</si>
  <si>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</si>
  <si>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</si>
  <si>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</si>
  <si>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</si>
  <si>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</si>
  <si>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</si>
  <si>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</si>
  <si>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</si>
  <si>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</si>
  <si>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</si>
  <si>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</si>
  <si>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</si>
  <si>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</si>
  <si>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</si>
  <si>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</si>
  <si>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</si>
  <si>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</si>
  <si>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</si>
  <si>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</si>
  <si>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</si>
  <si>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</si>
  <si>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</si>
  <si>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</si>
  <si>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</si>
  <si>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</si>
  <si>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</si>
  <si>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</si>
  <si>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</si>
  <si>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</si>
  <si>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</si>
  <si>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</si>
  <si>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</si>
  <si>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</si>
  <si>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</si>
  <si>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</si>
  <si>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</si>
  <si>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</si>
  <si>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</si>
  <si>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</si>
  <si>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</si>
  <si>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</si>
  <si>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</si>
  <si>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</si>
  <si>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</si>
  <si>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</si>
  <si>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</si>
  <si>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</si>
  <si>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</si>
  <si>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</si>
  <si>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</si>
  <si>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</si>
  <si>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</si>
  <si>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</si>
  <si>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</si>
  <si>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</si>
  <si>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</si>
  <si>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</si>
  <si>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</si>
  <si>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</si>
  <si>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</si>
  <si>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</si>
  <si>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</si>
  <si>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</si>
  <si>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</si>
  <si>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</si>
  <si>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</si>
  <si>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</si>
  <si>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</si>
  <si>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</si>
  <si>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</si>
  <si>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</si>
  <si>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</si>
  <si>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</si>
  <si>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</si>
  <si>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</si>
  <si>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</si>
  <si>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</si>
  <si>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</si>
  <si>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</si>
  <si>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</si>
  <si>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</si>
  <si>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</si>
  <si>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</si>
  <si>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</si>
  <si>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</si>
  <si>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</si>
  <si>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</si>
  <si>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</si>
  <si>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</si>
  <si>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</si>
  <si>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</si>
  <si>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</si>
  <si>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</si>
  <si>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</si>
  <si>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</si>
  <si>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</si>
  <si>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</si>
  <si>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</si>
  <si>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</si>
  <si>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</si>
  <si>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</si>
  <si>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</si>
  <si>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</si>
  <si>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</si>
  <si>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</si>
  <si>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</si>
  <si>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</si>
  <si>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</si>
  <si>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</si>
  <si>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</si>
  <si>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</si>
  <si>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</si>
  <si>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</si>
  <si>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</si>
  <si>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</si>
  <si>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</si>
  <si>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</si>
  <si>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</si>
  <si>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</si>
  <si>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</si>
  <si>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</si>
  <si>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</si>
  <si>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</si>
  <si>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</si>
  <si>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</si>
  <si>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</si>
  <si>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</si>
  <si>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</si>
  <si>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</si>
  <si>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</si>
  <si>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</si>
  <si>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</si>
  <si>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</si>
  <si>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</si>
  <si>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</si>
  <si>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</si>
  <si>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</si>
  <si>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</si>
  <si>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</si>
  <si>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</si>
  <si>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</si>
  <si>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</si>
  <si>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</si>
  <si>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</si>
  <si>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</si>
  <si>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</si>
  <si>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</si>
  <si>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</si>
  <si>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</si>
  <si>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</si>
  <si>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</si>
  <si>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</si>
  <si>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</si>
  <si>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</si>
  <si>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</si>
  <si>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</si>
  <si>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</si>
  <si>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</si>
  <si>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</si>
  <si>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</si>
  <si>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</si>
  <si>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</si>
  <si>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</si>
  <si>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</si>
  <si>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</si>
  <si>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</si>
  <si>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</si>
  <si>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</si>
  <si>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</si>
  <si>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</si>
  <si>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</si>
  <si>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</si>
  <si>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</si>
  <si>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</si>
  <si>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</si>
  <si>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</si>
  <si>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</si>
  <si>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</si>
  <si>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</si>
  <si>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</si>
  <si>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</si>
  <si>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</si>
  <si>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</si>
  <si>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</si>
  <si>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</si>
  <si>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</si>
  <si>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</si>
  <si>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</si>
  <si>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</si>
  <si>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</si>
  <si>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</si>
  <si>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</si>
  <si>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</si>
  <si>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</si>
  <si>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</si>
  <si>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</si>
  <si>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</si>
  <si>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</si>
  <si>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</si>
  <si>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</si>
  <si>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</si>
  <si>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</si>
  <si>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</si>
  <si>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</si>
  <si>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</si>
  <si>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</si>
  <si>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</si>
  <si>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</si>
  <si>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</si>
  <si>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</si>
  <si>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</si>
  <si>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</si>
  <si>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</si>
  <si>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</si>
  <si>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</si>
  <si>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</si>
  <si>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</si>
  <si>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</si>
  <si>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</si>
  <si>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</si>
  <si>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</si>
  <si>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</si>
  <si>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</si>
  <si>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</si>
  <si>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</si>
  <si>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</si>
  <si>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</si>
  <si>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</si>
  <si>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</si>
  <si>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</si>
  <si>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</si>
  <si>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</si>
  <si>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</si>
  <si>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</si>
  <si>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</si>
  <si>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</si>
  <si>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</si>
  <si>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</si>
  <si>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</si>
  <si>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</si>
  <si>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</si>
  <si>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</si>
  <si>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</si>
  <si>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</si>
  <si>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</si>
  <si>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</si>
  <si>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</si>
  <si>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</si>
  <si>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</si>
  <si>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</si>
  <si>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</si>
  <si>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</si>
  <si>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</si>
  <si>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</si>
  <si>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</si>
  <si>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</si>
  <si>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</si>
  <si>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</si>
  <si>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</si>
  <si>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</si>
  <si>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</si>
  <si>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</si>
  <si>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</si>
  <si>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</si>
  <si>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</si>
  <si>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</si>
  <si>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</si>
  <si>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</si>
  <si>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</si>
  <si>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</si>
  <si>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</si>
  <si>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</si>
  <si>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</si>
  <si>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</si>
  <si>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</si>
  <si>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</si>
  <si>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</si>
  <si>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</si>
  <si>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</si>
  <si>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</si>
  <si>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</si>
  <si>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</si>
  <si>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</si>
  <si>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</si>
  <si>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</si>
  <si>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</si>
  <si>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</si>
  <si>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</si>
  <si>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</si>
  <si>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</si>
  <si>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</si>
  <si>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</si>
  <si>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</si>
  <si>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</si>
  <si>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</si>
  <si>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</si>
  <si>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</si>
  <si>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</si>
  <si>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</si>
  <si>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</si>
  <si>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</si>
  <si>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</si>
  <si>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</si>
  <si>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</si>
  <si>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</si>
  <si>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</si>
  <si>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</si>
  <si>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</si>
  <si>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</si>
  <si>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</si>
  <si>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</si>
  <si>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</si>
  <si>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</si>
  <si>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</si>
  <si>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</si>
  <si>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</si>
  <si>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</si>
  <si>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</si>
  <si>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</si>
  <si>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</si>
  <si>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</si>
  <si>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</si>
  <si>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</si>
  <si>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</si>
  <si>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</si>
  <si>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</si>
  <si>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</si>
  <si>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</si>
  <si>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</si>
  <si>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</si>
  <si>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</si>
  <si>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</si>
  <si>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</si>
  <si>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</si>
  <si>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</si>
  <si>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</si>
  <si>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</si>
  <si>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</si>
  <si>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</si>
  <si>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</si>
  <si>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</si>
  <si>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</si>
  <si>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</si>
  <si>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</si>
  <si>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</si>
  <si>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</si>
  <si>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</si>
  <si>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</si>
  <si>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</si>
  <si>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</si>
  <si>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</si>
  <si>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</si>
  <si>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</si>
  <si>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</si>
  <si>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</si>
  <si>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</si>
  <si>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</si>
  <si>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</si>
  <si>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</si>
  <si>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</si>
  <si>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</si>
  <si>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</si>
  <si>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</si>
  <si>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</si>
  <si>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</si>
  <si>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</si>
  <si>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</si>
  <si>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</si>
  <si>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</si>
  <si>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</si>
  <si>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</si>
  <si>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</si>
  <si>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</si>
  <si>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</si>
  <si>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</si>
  <si>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</si>
  <si>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</si>
  <si>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</si>
  <si>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</si>
  <si>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</si>
  <si>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</si>
  <si>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</si>
  <si>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</si>
  <si>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</si>
  <si>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</si>
  <si>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</si>
  <si>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</si>
  <si>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</si>
  <si>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</si>
  <si>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</si>
  <si>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</si>
  <si>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</si>
  <si>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</si>
  <si>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</si>
  <si>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</si>
  <si>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</si>
  <si>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</si>
  <si>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</si>
  <si>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</si>
  <si>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</si>
  <si>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</si>
  <si>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</si>
  <si>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</si>
  <si>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</si>
  <si>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</si>
  <si>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</si>
  <si>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</si>
  <si>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</si>
  <si>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</si>
  <si>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</si>
  <si>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</si>
  <si>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</si>
  <si>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</si>
  <si>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</si>
  <si>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</si>
  <si>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</si>
  <si>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</si>
  <si>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</si>
  <si>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</si>
  <si>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</si>
  <si>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</si>
  <si>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</si>
  <si>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</si>
  <si>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</si>
  <si>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</si>
  <si>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</si>
  <si>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</si>
  <si>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</si>
  <si>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</si>
  <si>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</si>
  <si>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</si>
  <si>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</si>
  <si>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</si>
  <si>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</si>
  <si>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</si>
  <si>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</si>
  <si>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</si>
  <si>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</si>
  <si>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</si>
  <si>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</si>
  <si>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</si>
  <si>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</si>
  <si>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</si>
  <si>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</si>
  <si>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</si>
  <si>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</si>
  <si>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</si>
  <si>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</si>
  <si>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</si>
  <si>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</si>
  <si>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</si>
  <si>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</si>
  <si>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</si>
  <si>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</si>
  <si>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</si>
  <si>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</si>
  <si>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</si>
  <si>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</si>
  <si>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</si>
  <si>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</si>
  <si>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</si>
  <si>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</si>
  <si>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</si>
  <si>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</si>
  <si>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</si>
  <si>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</si>
  <si>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</si>
  <si>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</si>
  <si>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</si>
  <si>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</si>
  <si>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</si>
  <si>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</si>
  <si>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</si>
  <si>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</si>
  <si>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</si>
  <si>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</si>
  <si>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</si>
  <si>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</si>
  <si>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</si>
  <si>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</si>
  <si>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</si>
  <si>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</si>
  <si>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</si>
  <si>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</si>
  <si>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</si>
  <si>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</si>
  <si>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</si>
  <si>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</si>
  <si>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</si>
  <si>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</si>
  <si>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</si>
  <si>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</si>
  <si>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</si>
  <si>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</si>
  <si>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</si>
  <si>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</si>
  <si>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</si>
  <si>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</si>
  <si>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</si>
  <si>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</si>
  <si>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</si>
  <si>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</si>
  <si>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</si>
  <si>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</si>
  <si>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</si>
  <si>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</si>
  <si>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</si>
  <si>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</si>
  <si>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</si>
  <si>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</si>
  <si>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</si>
  <si>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</si>
  <si>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</si>
  <si>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</si>
  <si>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</si>
  <si>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</si>
  <si>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</si>
  <si>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</si>
  <si>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</si>
  <si>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</si>
  <si>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</si>
  <si>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</si>
  <si>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</si>
  <si>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</si>
  <si>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</si>
  <si>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</si>
  <si>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</si>
  <si>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</si>
  <si>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</si>
  <si>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</si>
  <si>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</si>
  <si>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</si>
  <si>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</si>
  <si>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</si>
  <si>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</si>
  <si>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</si>
  <si>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</si>
  <si>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</si>
  <si>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</si>
  <si>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</si>
  <si>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</si>
  <si>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</si>
  <si>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</si>
  <si>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</si>
  <si>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</si>
  <si>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</si>
  <si>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</si>
  <si>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</si>
  <si>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</si>
  <si>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</si>
  <si>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</si>
  <si>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</si>
  <si>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</si>
  <si>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</si>
  <si>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</si>
  <si>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</si>
  <si>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</si>
  <si>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</si>
  <si>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</si>
  <si>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</si>
  <si>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</si>
  <si>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</si>
  <si>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</si>
  <si>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</si>
  <si>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</si>
  <si>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</si>
  <si>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</si>
  <si>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</si>
  <si>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</si>
  <si>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</si>
  <si>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</si>
  <si>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</si>
  <si>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</si>
  <si>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</si>
  <si>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</si>
  <si>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</si>
  <si>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</si>
  <si>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</si>
  <si>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</si>
  <si>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</si>
  <si>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</si>
  <si>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</si>
  <si>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</si>
  <si>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</si>
  <si>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</si>
  <si>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</si>
  <si>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</si>
  <si>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</si>
  <si>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</si>
  <si>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</si>
  <si>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</si>
  <si>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</si>
  <si>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</si>
  <si>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</si>
  <si>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</si>
  <si>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</si>
  <si>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</si>
  <si>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</si>
  <si>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</si>
  <si>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</si>
  <si>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</si>
  <si>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</si>
  <si>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</si>
  <si>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</si>
  <si>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</si>
  <si>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</si>
  <si>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</si>
  <si>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</si>
  <si>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</si>
  <si>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</si>
  <si>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</si>
  <si>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</si>
  <si>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</si>
  <si>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</si>
  <si>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</si>
  <si>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</si>
  <si>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</si>
  <si>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</si>
  <si>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</si>
  <si>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</si>
  <si>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</si>
  <si>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</si>
  <si>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</si>
  <si>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</si>
  <si>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</si>
  <si>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</si>
  <si>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</si>
  <si>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</si>
  <si>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</si>
  <si>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</si>
  <si>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</si>
  <si>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</si>
  <si>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</si>
  <si>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</si>
  <si>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</si>
  <si>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</si>
  <si>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</si>
  <si>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</si>
  <si>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</si>
  <si>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</si>
  <si>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</si>
  <si>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</si>
  <si>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</si>
  <si>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</si>
  <si>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</si>
  <si>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</si>
  <si>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</si>
  <si>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</si>
  <si>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</si>
  <si>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</si>
  <si>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</si>
  <si>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</si>
  <si>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</si>
  <si>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</si>
  <si>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</si>
  <si>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</si>
  <si>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</si>
  <si>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</si>
  <si>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</si>
  <si>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</si>
  <si>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</si>
  <si>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</si>
  <si>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</si>
  <si>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</si>
  <si>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</si>
  <si>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</si>
  <si>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</si>
  <si>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</si>
  <si>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</si>
  <si>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</si>
  <si>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</si>
  <si>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</si>
  <si>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</si>
  <si>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</si>
  <si>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</si>
  <si>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</si>
  <si>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</si>
  <si>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</si>
  <si>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</si>
  <si>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</si>
  <si>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</si>
  <si>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</si>
  <si>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</si>
  <si>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</si>
  <si>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</si>
  <si>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</si>
  <si>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</si>
  <si>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</si>
  <si>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</si>
  <si>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</si>
  <si>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</si>
  <si>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</si>
  <si>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</si>
  <si>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</si>
  <si>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</si>
  <si>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</si>
  <si>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</si>
  <si>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</si>
  <si>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</si>
  <si>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</si>
  <si>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</si>
  <si>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</si>
  <si>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</si>
  <si>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</si>
  <si>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</si>
  <si>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</si>
  <si>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</si>
  <si>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</si>
  <si>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</si>
  <si>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</si>
  <si>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</si>
  <si>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</si>
  <si>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</si>
  <si>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</si>
  <si>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</si>
  <si>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</si>
  <si>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</si>
  <si>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</si>
  <si>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</si>
  <si>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</si>
  <si>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</si>
  <si>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</si>
  <si>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</si>
  <si>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</si>
  <si>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</si>
  <si>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</si>
  <si>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</si>
  <si>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</si>
  <si>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</si>
  <si>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</si>
  <si>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</si>
  <si>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</si>
  <si>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</si>
  <si>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</si>
  <si>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</si>
  <si>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</si>
  <si>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</si>
  <si>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</si>
  <si>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</si>
  <si>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</si>
  <si>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</si>
  <si>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</si>
  <si>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</si>
  <si>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</si>
  <si>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</si>
  <si>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</si>
  <si>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</si>
  <si>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</si>
  <si>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</si>
  <si>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</si>
  <si>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</si>
  <si>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</si>
  <si>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</si>
  <si>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</si>
  <si>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</si>
  <si>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</si>
  <si>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</si>
  <si>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</si>
  <si>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</si>
  <si>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</si>
  <si>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</si>
  <si>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</si>
  <si>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</si>
  <si>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</si>
  <si>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</si>
  <si>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</si>
  <si>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</si>
  <si>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</si>
  <si>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</si>
  <si>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</si>
  <si>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</si>
  <si>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</si>
  <si>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</si>
  <si>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</si>
  <si>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</si>
  <si>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</si>
  <si>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</si>
  <si>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</si>
  <si>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</si>
  <si>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</si>
  <si>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</si>
  <si>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</si>
  <si>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</si>
  <si>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</si>
  <si>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</si>
  <si>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</si>
  <si>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</si>
  <si>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</si>
  <si>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</si>
  <si>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</si>
  <si>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</si>
  <si>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</si>
  <si>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</si>
  <si>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</si>
  <si>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</si>
  <si>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</si>
  <si>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</si>
  <si>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</si>
  <si>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</si>
  <si>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</si>
  <si>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</si>
  <si>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</si>
  <si>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</si>
  <si>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</si>
  <si>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</si>
  <si>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</si>
  <si>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</si>
  <si>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</si>
  <si>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</si>
  <si>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</si>
  <si>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</si>
  <si>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</si>
  <si>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</si>
  <si>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</si>
  <si>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</si>
  <si>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</si>
  <si>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</si>
  <si>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</si>
  <si>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</si>
  <si>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</si>
  <si>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</si>
  <si>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</si>
  <si>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</si>
  <si>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</si>
  <si>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</si>
  <si>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</si>
  <si>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</si>
  <si>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</si>
  <si>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</si>
  <si>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</si>
  <si>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</si>
  <si>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</si>
  <si>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</si>
  <si>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</si>
  <si>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</si>
  <si>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</si>
  <si>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</si>
  <si>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</si>
  <si>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</si>
  <si>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</si>
  <si>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</si>
  <si>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</si>
  <si>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</si>
  <si>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</si>
  <si>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</si>
  <si>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</si>
  <si>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</si>
  <si>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</si>
  <si>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</si>
  <si>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</si>
  <si>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</si>
  <si>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</si>
  <si>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</si>
  <si>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</si>
  <si>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</si>
  <si>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</si>
  <si>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</si>
  <si>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</si>
  <si>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</si>
  <si>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</si>
  <si>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</si>
  <si>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</si>
  <si>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</si>
  <si>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</si>
  <si>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</si>
  <si>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</si>
  <si>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</si>
  <si>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</si>
  <si>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</si>
  <si>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</si>
  <si>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</si>
  <si>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</si>
  <si>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</si>
  <si>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</si>
  <si>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</si>
  <si>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</si>
  <si>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</si>
  <si>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</si>
  <si>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</si>
  <si>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</si>
  <si>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</si>
  <si>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</si>
  <si>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</si>
  <si>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</si>
  <si>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</si>
  <si>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</si>
  <si>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</si>
  <si>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</si>
  <si>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</si>
  <si>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</si>
  <si>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</si>
  <si>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</si>
  <si>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</si>
  <si>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</si>
  <si>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</si>
  <si>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</si>
  <si>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</si>
  <si>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</si>
  <si>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</si>
  <si>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</si>
  <si>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</si>
  <si>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</si>
  <si>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</si>
  <si>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</si>
  <si>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</si>
  <si>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</si>
  <si>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</si>
  <si>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</si>
  <si>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</si>
  <si>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</si>
  <si>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</si>
  <si>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</si>
  <si>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</si>
  <si>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</si>
  <si>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</si>
  <si>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</si>
  <si>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</si>
  <si>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</si>
  <si>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</si>
  <si>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</si>
  <si>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</si>
  <si>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</si>
  <si>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</si>
  <si>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</si>
  <si>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</si>
  <si>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</si>
  <si>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</si>
  <si>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</si>
  <si>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</si>
  <si>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</si>
  <si>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</si>
  <si>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</si>
  <si>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</si>
  <si>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</si>
  <si>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</si>
  <si>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</si>
  <si>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</si>
  <si>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</si>
  <si>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</si>
  <si>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</si>
  <si>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</si>
  <si>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</si>
  <si>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</si>
  <si>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</si>
  <si>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</si>
  <si>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</si>
  <si>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</si>
  <si>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</si>
  <si>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</si>
  <si>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</si>
  <si>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</si>
  <si>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</si>
  <si>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</si>
  <si>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</si>
  <si>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</si>
  <si>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</si>
  <si>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</si>
  <si>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</si>
  <si>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</si>
  <si>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</si>
  <si>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</si>
  <si>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</si>
  <si>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</si>
  <si>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</si>
  <si>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</si>
  <si>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</si>
  <si>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</si>
  <si>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</si>
  <si>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</si>
  <si>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</si>
  <si>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</si>
  <si>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</si>
  <si>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</si>
  <si>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</si>
  <si>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</si>
  <si>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</si>
  <si>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</si>
  <si>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</si>
  <si>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</si>
  <si>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</si>
  <si>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</si>
  <si>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</si>
  <si>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</si>
  <si>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</si>
  <si>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</si>
  <si>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</si>
  <si>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</si>
  <si>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</si>
  <si>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</si>
  <si>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</si>
  <si>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</si>
  <si>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</si>
  <si>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</si>
  <si>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</si>
  <si>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</si>
  <si>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</si>
  <si>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</si>
  <si>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</si>
  <si>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</si>
  <si>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</si>
  <si>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</si>
  <si>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</si>
  <si>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</si>
  <si>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</si>
  <si>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</si>
  <si>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</si>
  <si>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</si>
  <si>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</si>
  <si>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</si>
  <si>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</si>
  <si>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</si>
  <si>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</si>
  <si>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</si>
  <si>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</si>
  <si>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</si>
  <si>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</si>
  <si>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</si>
  <si>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</si>
  <si>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</si>
  <si>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</si>
  <si>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</si>
  <si>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</si>
  <si>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</si>
  <si>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</si>
  <si>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</si>
  <si>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</si>
  <si>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</si>
  <si>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</si>
  <si>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</si>
  <si>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</si>
  <si>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</si>
  <si>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</si>
  <si>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</si>
  <si>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</si>
  <si>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</si>
  <si>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</si>
  <si>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</si>
  <si>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</si>
  <si>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</si>
  <si>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</si>
  <si>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</si>
  <si>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</si>
  <si>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</si>
  <si>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</si>
  <si>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</si>
  <si>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</si>
  <si>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</si>
  <si>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</si>
  <si>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</si>
  <si>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</si>
  <si>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</si>
  <si>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</si>
  <si>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</si>
  <si>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</si>
  <si>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</si>
  <si>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</si>
  <si>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</si>
  <si>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</si>
  <si>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</si>
  <si>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</si>
  <si>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</si>
  <si>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</si>
  <si>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</si>
  <si>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</si>
  <si>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</si>
  <si>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</si>
  <si>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</si>
  <si>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</si>
  <si>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</si>
  <si>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</si>
  <si>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</si>
  <si>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</si>
  <si>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</si>
  <si>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</si>
  <si>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</si>
  <si>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</si>
  <si>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</si>
  <si>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</si>
  <si>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</si>
  <si>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</si>
  <si>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</si>
  <si>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</si>
  <si>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</si>
  <si>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</si>
  <si>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</si>
  <si>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</si>
  <si>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</si>
  <si>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</si>
  <si>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</si>
  <si>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</si>
  <si>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</si>
  <si>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</si>
  <si>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</si>
  <si>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</si>
  <si>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</si>
  <si>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</si>
  <si>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</si>
  <si>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</si>
  <si>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</si>
  <si>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</si>
  <si>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</si>
  <si>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</si>
  <si>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</si>
  <si>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</si>
  <si>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</si>
  <si>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</si>
  <si>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</si>
  <si>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</si>
  <si>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</si>
  <si>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</si>
  <si>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</si>
  <si>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</si>
  <si>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</si>
  <si>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</si>
  <si>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</si>
  <si>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</si>
  <si>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</si>
  <si>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</si>
  <si>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</si>
  <si>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</si>
  <si>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</si>
  <si>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</si>
  <si>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</si>
  <si>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</si>
  <si>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</si>
  <si>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</si>
  <si>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</si>
  <si>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</si>
  <si>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</si>
  <si>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</si>
  <si>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</si>
  <si>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</si>
  <si>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</si>
  <si>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</si>
  <si>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</si>
  <si>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</si>
  <si>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</si>
  <si>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</si>
  <si>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</si>
  <si>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</si>
  <si>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</si>
  <si>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</si>
  <si>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</si>
  <si>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</si>
  <si>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</si>
  <si>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</si>
  <si>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</si>
  <si>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</si>
  <si>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</si>
  <si>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</si>
  <si>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</si>
  <si>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</si>
  <si>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</si>
  <si>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</si>
  <si>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</si>
  <si>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</si>
  <si>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</si>
  <si>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</si>
  <si>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</si>
  <si>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</si>
  <si>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</si>
  <si>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</si>
  <si>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</si>
  <si>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</si>
  <si>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</si>
  <si>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</si>
  <si>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</si>
  <si>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</si>
  <si>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</si>
  <si>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</si>
  <si>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</si>
  <si>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</si>
  <si>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</si>
  <si>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</si>
  <si>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</si>
  <si>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</si>
  <si>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</si>
  <si>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</si>
  <si>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</si>
  <si>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</si>
  <si>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</si>
  <si>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</si>
  <si>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</si>
  <si>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</si>
  <si>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</si>
  <si>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</si>
  <si>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</si>
  <si>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</si>
  <si>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</si>
  <si>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</si>
  <si>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</si>
  <si>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</si>
  <si>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</si>
  <si>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</si>
  <si>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</si>
  <si>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</si>
  <si>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</si>
  <si>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</si>
  <si>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</si>
  <si>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</si>
  <si>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</si>
  <si>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</si>
  <si>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</si>
  <si>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</si>
  <si>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</si>
  <si>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</si>
  <si>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</si>
  <si>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</si>
  <si>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</si>
  <si>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</si>
  <si>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</si>
  <si>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</si>
  <si>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</si>
  <si>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</si>
  <si>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</si>
  <si>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</si>
  <si>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</si>
  <si>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</si>
  <si>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</si>
  <si>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</si>
  <si>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</si>
  <si>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</si>
  <si>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</si>
  <si>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</si>
  <si>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</si>
  <si>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</si>
  <si>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</si>
  <si>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</si>
  <si>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</si>
  <si>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</si>
  <si>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</si>
  <si>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</si>
  <si>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</si>
  <si>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</si>
  <si>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</si>
  <si>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</si>
  <si>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</si>
  <si>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</si>
  <si>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</si>
  <si>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</si>
  <si>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</si>
  <si>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</si>
  <si>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</si>
  <si>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</si>
  <si>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</si>
  <si>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</si>
  <si>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</si>
  <si>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</si>
  <si>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</si>
  <si>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</si>
  <si>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</si>
  <si>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</si>
  <si>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</si>
  <si>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</si>
  <si>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</si>
  <si>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</si>
  <si>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</si>
  <si>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</si>
  <si>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</si>
  <si>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</si>
  <si>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</si>
  <si>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</si>
  <si>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</si>
  <si>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</si>
  <si>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</si>
  <si>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</si>
  <si>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</si>
  <si>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</si>
  <si>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</si>
  <si>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</si>
  <si>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</si>
  <si>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</si>
  <si>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</si>
  <si>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</si>
  <si>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</si>
  <si>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</si>
  <si>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</si>
  <si>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</si>
  <si>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</si>
  <si>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</si>
  <si>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</si>
  <si>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</si>
  <si>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</si>
  <si>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</si>
  <si>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</si>
  <si>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</si>
  <si>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</si>
  <si>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</si>
  <si>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</si>
  <si>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</si>
  <si>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</si>
  <si>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</si>
  <si>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</si>
  <si>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</si>
  <si>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</si>
  <si>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</si>
  <si>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</si>
  <si>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</si>
  <si>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</si>
  <si>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</si>
  <si>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</si>
  <si>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</si>
  <si>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</si>
  <si>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</si>
  <si>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</si>
  <si>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</si>
  <si>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</si>
  <si>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</si>
  <si>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</si>
  <si>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</si>
  <si>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</si>
  <si>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</si>
  <si>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</si>
  <si>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</si>
  <si>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</si>
  <si>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</si>
  <si>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</si>
  <si>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</si>
  <si>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</si>
  <si>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</si>
  <si>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</si>
  <si>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</si>
  <si>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</si>
  <si>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</si>
  <si>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</si>
  <si>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</si>
  <si>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</si>
  <si>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</si>
  <si>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</si>
  <si>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</si>
  <si>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</si>
  <si>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</si>
  <si>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</si>
  <si>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</si>
  <si>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</si>
  <si>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</si>
  <si>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</si>
  <si>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</si>
  <si>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</si>
  <si>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</si>
  <si>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</si>
  <si>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</si>
  <si>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</si>
  <si>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</si>
  <si>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</si>
  <si>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</si>
  <si>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</si>
  <si>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</si>
  <si>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</si>
  <si>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</si>
  <si>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</si>
  <si>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</si>
  <si>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</si>
  <si>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</si>
  <si>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</si>
  <si>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</si>
  <si>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</si>
  <si>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</si>
  <si>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</si>
  <si>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</si>
  <si>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</si>
  <si>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</si>
  <si>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</si>
  <si>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</si>
  <si>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</si>
  <si>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</si>
  <si>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</si>
  <si>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</si>
  <si>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</si>
  <si>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</si>
  <si>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</si>
  <si>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</si>
  <si>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</si>
  <si>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</si>
  <si>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</si>
  <si>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</si>
  <si>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</si>
  <si>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</si>
  <si>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</si>
  <si>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</si>
  <si>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</si>
  <si>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</si>
  <si>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</si>
  <si>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</si>
  <si>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</si>
  <si>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</si>
  <si>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</si>
  <si>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</si>
  <si>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</si>
  <si>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</si>
  <si>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</si>
  <si>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</si>
  <si>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</si>
  <si>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</si>
  <si>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</si>
  <si>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</si>
  <si>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</si>
  <si>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</si>
  <si>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</si>
  <si>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</si>
  <si>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</si>
  <si>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</si>
  <si>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</si>
  <si>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</si>
  <si>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</si>
  <si>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</si>
  <si>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</si>
  <si>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</si>
  <si>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</si>
  <si>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</si>
  <si>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</si>
  <si>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</si>
  <si>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</si>
  <si>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</si>
  <si>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</si>
  <si>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</si>
  <si>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</si>
  <si>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</si>
  <si>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</si>
  <si>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</si>
  <si>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</si>
  <si>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</si>
  <si>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</si>
  <si>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</si>
  <si>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</si>
  <si>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</si>
  <si>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</si>
  <si>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</si>
  <si>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</si>
  <si>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</si>
  <si>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</si>
  <si>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</si>
  <si>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</si>
  <si>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</si>
  <si>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</si>
  <si>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</si>
  <si>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</si>
  <si>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</si>
  <si>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</si>
  <si>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</si>
  <si>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</si>
  <si>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</si>
  <si>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</si>
  <si>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</si>
  <si>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</si>
  <si>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</si>
  <si>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</si>
  <si>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</si>
  <si>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</si>
  <si>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</si>
  <si>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</si>
  <si>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</si>
  <si>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</si>
  <si>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</si>
  <si>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</si>
  <si>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</si>
  <si>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</si>
  <si>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</si>
  <si>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</si>
  <si>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</si>
  <si>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</si>
  <si>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</si>
  <si>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</si>
  <si>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</si>
  <si>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</si>
  <si>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</si>
  <si>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</si>
  <si>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</si>
  <si>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</si>
  <si>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</si>
  <si>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</si>
  <si>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</si>
  <si>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</si>
  <si>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</si>
  <si>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</si>
  <si>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</si>
  <si>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</si>
  <si>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</si>
  <si>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</si>
  <si>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</si>
  <si>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</si>
  <si>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</si>
  <si>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</si>
  <si>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</si>
  <si>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</si>
  <si>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</si>
  <si>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</si>
  <si>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</si>
  <si>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</si>
  <si>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</si>
  <si>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</si>
  <si>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</si>
  <si>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</si>
  <si>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</si>
  <si>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</si>
  <si>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</si>
  <si>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</si>
  <si>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</si>
  <si>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</si>
  <si>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</si>
  <si>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</si>
  <si>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</si>
  <si>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</si>
  <si>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</si>
  <si>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</si>
  <si>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</si>
  <si>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</si>
  <si>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</si>
  <si>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</si>
  <si>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</si>
  <si>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</si>
  <si>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</si>
  <si>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</si>
  <si>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</si>
  <si>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</si>
  <si>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</si>
  <si>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</si>
  <si>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</si>
  <si>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</si>
  <si>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</si>
  <si>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</si>
  <si>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</si>
  <si>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</si>
  <si>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</si>
  <si>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</si>
  <si>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</si>
  <si>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</si>
  <si>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</si>
  <si>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</si>
  <si>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</si>
  <si>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</si>
  <si>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</si>
  <si>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</si>
  <si>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</si>
  <si>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</si>
  <si>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</si>
  <si>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</si>
  <si>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</si>
  <si>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</si>
  <si>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</si>
  <si>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</si>
  <si>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</si>
  <si>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</si>
  <si>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</si>
  <si>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</si>
  <si>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</si>
  <si>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</si>
  <si>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</si>
  <si>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</si>
  <si>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</si>
  <si>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</si>
  <si>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</si>
  <si>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</si>
  <si>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</si>
  <si>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</si>
  <si>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</si>
  <si>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</si>
  <si>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</si>
  <si>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</si>
  <si>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</si>
  <si>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</si>
  <si>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</si>
  <si>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</si>
  <si>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</si>
  <si>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</si>
  <si>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</si>
  <si>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</si>
  <si>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</si>
  <si>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</si>
  <si>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</si>
  <si>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</si>
  <si>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</si>
  <si>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</si>
  <si>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</si>
  <si>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</si>
  <si>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</si>
  <si>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</si>
  <si>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</si>
  <si>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</si>
  <si>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</si>
  <si>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</si>
  <si>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</si>
  <si>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</si>
  <si>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</si>
  <si>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</si>
  <si>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</si>
  <si>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</si>
  <si>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</si>
  <si>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</si>
  <si>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</si>
  <si>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</si>
  <si>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</si>
  <si>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</si>
  <si>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</si>
  <si>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</si>
  <si>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</si>
  <si>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</si>
  <si>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</si>
  <si>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</si>
  <si>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</si>
  <si>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</si>
  <si>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</si>
  <si>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</si>
  <si>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</si>
  <si>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</si>
  <si>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</si>
  <si>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</si>
  <si>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</si>
  <si>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</si>
  <si>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</si>
  <si>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</si>
  <si>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</si>
  <si>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</si>
  <si>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</si>
  <si>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</si>
  <si>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</si>
  <si>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</si>
  <si>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</si>
  <si>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</si>
  <si>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</si>
  <si>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</si>
  <si>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</si>
  <si>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</si>
  <si>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</si>
  <si>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</si>
  <si>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</si>
  <si>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</si>
  <si>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</si>
  <si>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</si>
  <si>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</si>
  <si>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</si>
  <si>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</si>
  <si>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</si>
  <si>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</si>
  <si>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</si>
  <si>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</si>
  <si>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</si>
  <si>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</si>
  <si>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</si>
  <si>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</si>
  <si>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</si>
  <si>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</si>
  <si>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</si>
  <si>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</si>
  <si>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</si>
  <si>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</si>
  <si>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</si>
  <si>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</si>
  <si>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</si>
  <si>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</si>
  <si>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</si>
  <si>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</si>
  <si>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</si>
  <si>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</si>
  <si>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</si>
  <si>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</si>
  <si>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</si>
  <si>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</si>
  <si>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</si>
  <si>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</si>
  <si>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</si>
  <si>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</si>
  <si>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</si>
  <si>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</si>
  <si>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</si>
  <si>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</si>
  <si>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</si>
  <si>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</si>
  <si>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</si>
  <si>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</si>
  <si>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</si>
  <si>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</si>
  <si>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</si>
  <si>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</si>
  <si>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</si>
  <si>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</si>
  <si>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</si>
  <si>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</si>
  <si>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</si>
  <si>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</si>
  <si>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</si>
  <si>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</si>
  <si>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</si>
  <si>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</si>
  <si>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</si>
  <si>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</si>
  <si>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</si>
  <si>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</si>
  <si>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</si>
  <si>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</si>
  <si>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</si>
  <si>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</si>
  <si>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</si>
  <si>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</si>
  <si>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</si>
  <si>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</si>
  <si>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</si>
  <si>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</si>
  <si>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</si>
  <si>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</si>
  <si>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</si>
  <si>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</si>
  <si>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</si>
  <si>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</si>
  <si>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</si>
  <si>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</si>
  <si>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</si>
  <si>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</si>
  <si>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</si>
  <si>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</si>
  <si>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</si>
  <si>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</si>
  <si>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</si>
  <si>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</si>
  <si>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</si>
  <si>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</si>
  <si>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</si>
  <si>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</si>
  <si>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</si>
  <si>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</si>
  <si>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</si>
  <si>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</si>
  <si>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</si>
  <si>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</si>
  <si>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</si>
  <si>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</si>
  <si>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</si>
  <si>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</si>
  <si>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</si>
  <si>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</si>
  <si>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</si>
  <si>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</si>
  <si>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</si>
  <si>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</si>
  <si>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</si>
  <si>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</si>
  <si>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</si>
  <si>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</si>
  <si>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</si>
  <si>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</si>
  <si>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</si>
  <si>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</si>
  <si>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</si>
  <si>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</si>
  <si>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</si>
  <si>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</si>
  <si>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</si>
  <si>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</si>
  <si>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</si>
  <si>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</si>
  <si>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</si>
  <si>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</si>
  <si>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</si>
  <si>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</si>
  <si>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</si>
  <si>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</si>
  <si>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</si>
  <si>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</si>
  <si>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</si>
  <si>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</si>
  <si>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</si>
  <si>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</si>
  <si>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</si>
  <si>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</si>
  <si>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</si>
  <si>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</si>
  <si>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</si>
  <si>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</si>
  <si>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</si>
  <si>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</si>
  <si>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</si>
  <si>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</si>
  <si>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</si>
  <si>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</si>
  <si>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</si>
  <si>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</si>
  <si>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</si>
  <si>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</si>
  <si>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</si>
  <si>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</si>
  <si>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</si>
  <si>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</si>
  <si>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</si>
  <si>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</si>
  <si>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</si>
  <si>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</si>
  <si>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</si>
  <si>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</si>
  <si>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</si>
  <si>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</si>
  <si>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</si>
  <si>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</si>
  <si>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</si>
  <si>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</si>
  <si>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</si>
  <si>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</si>
  <si>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</si>
  <si>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</si>
  <si>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</si>
  <si>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</si>
  <si>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</si>
  <si>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</si>
  <si>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</si>
  <si>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</si>
  <si>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</si>
  <si>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</si>
  <si>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</si>
  <si>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</si>
  <si>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</si>
  <si>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</si>
  <si>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</si>
  <si>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</si>
  <si>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</si>
  <si>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</si>
  <si>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</si>
  <si>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</si>
  <si>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</si>
  <si>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</si>
  <si>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</si>
  <si>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</si>
  <si>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</si>
  <si>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</si>
  <si>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</si>
  <si>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</si>
  <si>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</si>
  <si>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</si>
  <si>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</si>
  <si>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</si>
  <si>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</si>
  <si>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</si>
  <si>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</si>
  <si>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</si>
  <si>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</si>
  <si>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</si>
  <si>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</si>
  <si>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</si>
  <si>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</si>
  <si>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</si>
  <si>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</si>
  <si>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</si>
  <si>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</si>
  <si>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</si>
  <si>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</si>
  <si>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</si>
  <si>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</si>
  <si>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</si>
  <si>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</si>
  <si>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</si>
  <si>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</si>
  <si>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</si>
  <si>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</si>
  <si>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</si>
  <si>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</si>
  <si>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</si>
  <si>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</si>
  <si>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</si>
  <si>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</si>
  <si>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</si>
  <si>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</si>
  <si>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</si>
  <si>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</si>
  <si>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</si>
  <si>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</si>
  <si>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</si>
  <si>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</si>
  <si>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</si>
  <si>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</si>
  <si>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</si>
  <si>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</si>
  <si>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</si>
  <si>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</si>
  <si>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</si>
  <si>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</si>
  <si>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</si>
  <si>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</si>
  <si>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</si>
  <si>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</si>
  <si>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</si>
  <si>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</si>
  <si>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</si>
  <si>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</si>
  <si>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</si>
  <si>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</si>
  <si>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</si>
  <si>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</si>
  <si>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</si>
  <si>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</si>
  <si>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</si>
  <si>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</si>
  <si>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</si>
  <si>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</si>
  <si>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</si>
  <si>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</si>
  <si>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</si>
  <si>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</si>
  <si>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</si>
  <si>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</si>
  <si>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</si>
  <si>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</si>
  <si>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</si>
  <si>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</si>
  <si>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</si>
  <si>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</si>
  <si>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</si>
  <si>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</si>
  <si>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</si>
  <si>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</si>
  <si>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</si>
  <si>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</si>
  <si>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</si>
  <si>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</si>
  <si>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</si>
  <si>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</si>
  <si>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</si>
  <si>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</si>
  <si>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</si>
  <si>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</si>
  <si>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</si>
  <si>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</si>
  <si>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</si>
  <si>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</si>
  <si>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</si>
  <si>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</si>
  <si>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</si>
  <si>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</si>
  <si>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</si>
  <si>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</si>
  <si>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</si>
  <si>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</si>
  <si>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</si>
  <si>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</si>
  <si>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</si>
  <si>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</si>
  <si>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</si>
  <si>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</si>
  <si>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</si>
  <si>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</si>
  <si>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</si>
  <si>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</si>
  <si>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</si>
  <si>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</si>
  <si>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</si>
  <si>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</si>
  <si>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</si>
  <si>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</si>
  <si>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</si>
  <si>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</si>
  <si>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</si>
  <si>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</si>
  <si>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</si>
  <si>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</si>
  <si>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</si>
  <si>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</si>
  <si>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</si>
  <si>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</si>
  <si>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</si>
  <si>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</si>
  <si>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</si>
  <si>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</si>
  <si>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</si>
  <si>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</si>
  <si>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</si>
  <si>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</si>
  <si>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</si>
  <si>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</si>
  <si>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</si>
  <si>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</si>
  <si>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</si>
  <si>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</si>
  <si>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</si>
  <si>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</si>
  <si>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</si>
  <si>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</si>
  <si>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</si>
  <si>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</si>
  <si>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</si>
  <si>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</si>
  <si>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</si>
  <si>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</si>
  <si>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</si>
  <si>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</si>
  <si>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</si>
  <si>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</si>
  <si>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</si>
  <si>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</si>
  <si>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</si>
  <si>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</si>
  <si>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</si>
  <si>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</si>
  <si>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</si>
  <si>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</si>
  <si>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</si>
  <si>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</si>
  <si>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</si>
  <si>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</si>
  <si>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</si>
  <si>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</si>
  <si>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</si>
  <si>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</si>
  <si>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</si>
  <si>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</si>
  <si>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</si>
  <si>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</si>
  <si>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</si>
  <si>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</si>
  <si>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</si>
  <si>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</si>
  <si>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</si>
  <si>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</si>
  <si>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</si>
  <si>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</si>
  <si>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</si>
  <si>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</si>
  <si>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</si>
  <si>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</si>
  <si>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</si>
  <si>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</si>
  <si>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</si>
  <si>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</si>
  <si>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</si>
  <si>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</si>
  <si>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</si>
  <si>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</si>
  <si>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</si>
  <si>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</si>
  <si>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</si>
  <si>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</si>
  <si>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</si>
  <si>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</si>
  <si>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</si>
  <si>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</si>
  <si>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</si>
  <si>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</si>
  <si>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</si>
  <si>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</si>
  <si>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</si>
  <si>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</si>
  <si>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</si>
  <si>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</si>
  <si>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</si>
  <si>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</si>
  <si>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</si>
  <si>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</si>
  <si>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</si>
  <si>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</si>
  <si>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</si>
  <si>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</si>
  <si>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</si>
  <si>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</si>
  <si>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</si>
  <si>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</si>
  <si>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</si>
  <si>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</si>
  <si>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</si>
  <si>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</si>
  <si>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</si>
  <si>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</si>
  <si>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</si>
  <si>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</si>
  <si>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</si>
  <si>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</si>
  <si>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</si>
  <si>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</si>
  <si>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</si>
  <si>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</si>
  <si>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</si>
  <si>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</si>
  <si>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</si>
  <si>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</si>
  <si>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</si>
  <si>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</si>
  <si>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</si>
  <si>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</si>
  <si>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</si>
  <si>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</si>
  <si>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</si>
  <si>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</si>
  <si>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</si>
  <si>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</si>
  <si>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</si>
  <si>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</si>
  <si>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</si>
  <si>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</si>
  <si>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</si>
  <si>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</si>
  <si>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</si>
  <si>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</si>
  <si>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</si>
  <si>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</si>
  <si>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</si>
  <si>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</si>
  <si>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</si>
  <si>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</si>
  <si>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</si>
  <si>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</si>
  <si>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</si>
  <si>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</si>
  <si>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</si>
  <si>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</si>
  <si>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</si>
  <si>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</si>
  <si>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</si>
  <si>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</si>
  <si>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</si>
  <si>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</si>
  <si>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</si>
  <si>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</si>
  <si>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</si>
  <si>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</si>
  <si>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</si>
  <si>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</si>
  <si>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</si>
  <si>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</si>
  <si>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</si>
  <si>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</si>
  <si>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</si>
  <si>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</si>
  <si>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</si>
  <si>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</si>
  <si>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</si>
  <si>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</si>
  <si>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</si>
  <si>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</si>
  <si>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</si>
  <si>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</si>
  <si>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</si>
  <si>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</si>
  <si>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</si>
  <si>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</si>
  <si>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</si>
  <si>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</si>
  <si>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</si>
  <si>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</si>
  <si>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</si>
  <si>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</si>
  <si>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</si>
  <si>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</si>
  <si>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</si>
  <si>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</si>
  <si>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</si>
  <si>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</si>
  <si>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</si>
  <si>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</si>
  <si>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</si>
  <si>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</si>
  <si>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</si>
  <si>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</si>
  <si>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</si>
  <si>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</si>
  <si>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</si>
  <si>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</si>
  <si>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</si>
  <si>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</si>
  <si>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</si>
  <si>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</si>
  <si>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</si>
  <si>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</si>
  <si>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</si>
  <si>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</si>
  <si>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</si>
  <si>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</si>
  <si>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</si>
  <si>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</si>
  <si>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</si>
  <si>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</si>
  <si>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</si>
  <si>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</si>
  <si>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</si>
  <si>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</si>
  <si>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</si>
  <si>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</si>
  <si>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</si>
  <si>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</si>
  <si>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</si>
  <si>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</si>
  <si>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</si>
  <si>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</si>
  <si>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</si>
  <si>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</si>
  <si>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</si>
  <si>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</si>
  <si>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</si>
  <si>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</si>
  <si>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</si>
  <si>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</si>
  <si>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</si>
  <si>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</si>
  <si>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</si>
  <si>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</si>
  <si>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</si>
  <si>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</si>
  <si>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</si>
  <si>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</si>
  <si>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</si>
  <si>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</si>
  <si>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</si>
  <si>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</si>
  <si>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</si>
  <si>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</si>
  <si>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</si>
  <si>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</si>
  <si>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</si>
  <si>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</si>
  <si>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</si>
  <si>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</si>
  <si>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</si>
  <si>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</si>
  <si>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</si>
  <si>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</si>
  <si>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</si>
  <si>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</si>
  <si>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</si>
  <si>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</si>
  <si>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</si>
  <si>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</si>
  <si>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</si>
  <si>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</si>
  <si>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</si>
  <si>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</si>
  <si>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</si>
  <si>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</si>
  <si>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</si>
  <si>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</si>
  <si>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</si>
  <si>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</si>
  <si>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</si>
  <si>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</si>
  <si>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</si>
  <si>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</si>
  <si>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</si>
  <si>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</si>
  <si>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</si>
  <si>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</si>
  <si>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</si>
  <si>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</si>
  <si>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</si>
  <si>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</si>
  <si>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</si>
  <si>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</si>
  <si>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</si>
  <si>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</si>
  <si>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</si>
  <si>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</si>
  <si>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</si>
  <si>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</si>
  <si>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</si>
  <si>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</si>
  <si>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</si>
  <si>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</si>
  <si>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</si>
  <si>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</si>
  <si>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</si>
  <si>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</si>
  <si>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</si>
  <si>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</si>
  <si>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</si>
  <si>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</si>
  <si>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</si>
  <si>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</si>
  <si>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</si>
  <si>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</si>
  <si>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</si>
  <si>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</si>
  <si>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</si>
  <si>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</si>
  <si>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</si>
  <si>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</si>
  <si>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</si>
  <si>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</si>
  <si>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</si>
  <si>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</si>
  <si>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</si>
  <si>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</si>
  <si>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</si>
  <si>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</si>
  <si>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</si>
  <si>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</si>
  <si>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</si>
  <si>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</si>
  <si>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</si>
  <si>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</si>
  <si>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</si>
  <si>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</si>
  <si>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</si>
  <si>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</si>
  <si>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</si>
  <si>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</si>
  <si>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</si>
  <si>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</si>
  <si>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</si>
  <si>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</si>
  <si>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</si>
  <si>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</si>
  <si>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</si>
  <si>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</si>
  <si>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</si>
  <si>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</si>
  <si>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</si>
  <si>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</si>
  <si>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</si>
  <si>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</si>
  <si>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</si>
  <si>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</si>
  <si>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</si>
  <si>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</si>
  <si>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</si>
  <si>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</si>
  <si>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</si>
  <si>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</si>
  <si>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</si>
  <si>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</si>
  <si>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</si>
  <si>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</si>
  <si>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</si>
  <si>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</si>
  <si>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</si>
  <si>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</si>
  <si>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</si>
  <si>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</si>
  <si>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</si>
  <si>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</si>
  <si>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</si>
  <si>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</si>
  <si>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</si>
  <si>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</si>
  <si>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</si>
  <si>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</si>
  <si>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</si>
  <si>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</si>
  <si>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</si>
  <si>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</si>
  <si>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</si>
  <si>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</si>
  <si>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</si>
  <si>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</si>
  <si>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</si>
  <si>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</si>
  <si>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</si>
  <si>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</si>
  <si>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</si>
  <si>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</si>
  <si>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</si>
  <si>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</si>
  <si>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</si>
  <si>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</si>
  <si>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</si>
  <si>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</si>
  <si>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</si>
  <si>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</si>
  <si>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</si>
  <si>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</si>
  <si>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</si>
  <si>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</si>
  <si>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</si>
  <si>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</si>
  <si>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</si>
  <si>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</si>
  <si>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</si>
  <si>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</si>
  <si>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</si>
  <si>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</si>
  <si>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</si>
  <si>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</si>
  <si>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</si>
  <si>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</si>
  <si>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</si>
  <si>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</si>
  <si>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</si>
  <si>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</si>
  <si>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</si>
  <si>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</si>
  <si>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</si>
  <si>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</si>
  <si>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</si>
  <si>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</si>
  <si>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</si>
  <si>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</si>
  <si>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</si>
  <si>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</si>
  <si>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</si>
  <si>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</si>
  <si>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</si>
  <si>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</si>
  <si>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</si>
  <si>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</si>
  <si>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</si>
  <si>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</si>
  <si>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</si>
  <si>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</si>
  <si>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</si>
  <si>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</si>
  <si>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</si>
  <si>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</si>
  <si>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</si>
  <si>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</si>
  <si>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</si>
  <si>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</si>
  <si>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</si>
  <si>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</si>
  <si>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</si>
  <si>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</si>
  <si>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</si>
  <si>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</si>
  <si>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</si>
  <si>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</si>
  <si>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</si>
  <si>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</si>
  <si>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</si>
  <si>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</si>
  <si>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</si>
  <si>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</si>
  <si>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</si>
  <si>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</si>
  <si>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</si>
  <si>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</si>
  <si>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</si>
  <si>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</si>
  <si>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</si>
  <si>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</si>
  <si>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</si>
  <si>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</si>
  <si>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</si>
  <si>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</si>
  <si>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</si>
  <si>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</si>
  <si>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</si>
  <si>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</si>
  <si>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</si>
  <si>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</si>
  <si>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</si>
  <si>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</si>
  <si>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</si>
  <si>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</si>
  <si>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</si>
  <si>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</si>
  <si>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</si>
  <si>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</si>
  <si>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</si>
  <si>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</si>
  <si>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</si>
  <si>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</si>
  <si>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</si>
  <si>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</si>
  <si>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</si>
  <si>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</si>
  <si>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</si>
  <si>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</si>
  <si>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</si>
  <si>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</si>
  <si>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</si>
  <si>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</si>
  <si>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</si>
  <si>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</si>
  <si>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</si>
  <si>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</si>
  <si>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</si>
  <si>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</si>
  <si>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</si>
  <si>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</si>
  <si>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</si>
  <si>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</si>
  <si>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</si>
  <si>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</si>
  <si>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</si>
  <si>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</si>
  <si>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</si>
  <si>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</si>
  <si>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</si>
  <si>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</si>
  <si>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</si>
  <si>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</si>
  <si>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</si>
  <si>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</si>
  <si>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</si>
  <si>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</si>
  <si>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</si>
  <si>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</si>
  <si>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</si>
  <si>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</si>
  <si>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</si>
  <si>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</si>
  <si>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</si>
  <si>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</si>
  <si>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</si>
  <si>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</si>
  <si>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</si>
  <si>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</si>
  <si>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</si>
  <si>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</si>
  <si>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</si>
  <si>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</si>
  <si>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</si>
  <si>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</si>
  <si>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</si>
  <si>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</si>
  <si>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</si>
  <si>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</si>
  <si>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</si>
  <si>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</si>
  <si>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</si>
  <si>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</si>
  <si>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</si>
  <si>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</si>
  <si>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</si>
  <si>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</si>
  <si>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</si>
  <si>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</si>
  <si>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</si>
  <si>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</si>
  <si>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</si>
  <si>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</si>
  <si>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</si>
  <si>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</si>
  <si>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</si>
  <si>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</si>
  <si>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</si>
  <si>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</si>
  <si>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</si>
  <si>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</si>
  <si>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</si>
  <si>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</si>
  <si>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</si>
  <si>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</si>
  <si>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</si>
  <si>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</si>
  <si>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</si>
  <si>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</si>
  <si>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</si>
  <si>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</si>
  <si>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</si>
  <si>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</si>
  <si>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</si>
  <si>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</si>
  <si>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</si>
  <si>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</si>
  <si>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</si>
  <si>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</si>
  <si>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</si>
  <si>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</si>
  <si>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</si>
  <si>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</si>
  <si>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</si>
  <si>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</si>
  <si>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</si>
  <si>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</si>
  <si>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</si>
  <si>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</si>
  <si>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</si>
  <si>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</si>
  <si>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</si>
  <si>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</si>
  <si>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</si>
  <si>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</si>
  <si>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</si>
  <si>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</si>
  <si>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</si>
  <si>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</si>
  <si>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</si>
  <si>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</si>
  <si>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</si>
  <si>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</si>
  <si>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</si>
  <si>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</si>
  <si>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</si>
  <si>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</si>
  <si>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</si>
  <si>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</si>
  <si>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</si>
  <si>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</si>
  <si>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</si>
  <si>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</si>
  <si>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</si>
  <si>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</si>
  <si>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</si>
  <si>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</si>
  <si>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</si>
  <si>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</si>
  <si>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</si>
  <si>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</si>
  <si>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</si>
  <si>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</si>
  <si>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</si>
  <si>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</si>
  <si>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</si>
  <si>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</si>
  <si>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</si>
  <si>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</si>
  <si>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</si>
  <si>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</si>
  <si>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</si>
  <si>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</si>
  <si>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</si>
  <si>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</si>
  <si>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</si>
  <si>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</si>
  <si>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</si>
  <si>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</si>
  <si>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</si>
  <si>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</si>
  <si>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</si>
  <si>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</si>
  <si>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</si>
  <si>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</si>
  <si>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</si>
  <si>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</si>
  <si>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</si>
  <si>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</si>
  <si>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</si>
  <si>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</si>
  <si>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</si>
  <si>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</si>
  <si>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</si>
  <si>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</si>
  <si>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</si>
  <si>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</si>
  <si>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</si>
  <si>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</si>
  <si>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</si>
  <si>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</si>
  <si>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</si>
  <si>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</si>
  <si>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</si>
  <si>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</si>
  <si>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</si>
  <si>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</si>
  <si>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</si>
  <si>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</si>
  <si>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</si>
  <si>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</si>
  <si>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</si>
  <si>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</si>
  <si>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</si>
  <si>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</si>
  <si>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</si>
  <si>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</si>
  <si>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</si>
  <si>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</si>
  <si>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</si>
  <si>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</si>
  <si>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</si>
  <si>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</si>
  <si>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</si>
  <si>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</si>
  <si>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</si>
  <si>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</si>
  <si>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</si>
  <si>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</si>
  <si>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</si>
  <si>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</si>
  <si>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</si>
  <si>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</si>
  <si>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</si>
  <si>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</si>
  <si>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</si>
  <si>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</si>
  <si>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</si>
  <si>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</si>
  <si>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</si>
  <si>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</si>
  <si>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</si>
  <si>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</si>
  <si>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</si>
  <si>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</si>
  <si>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</si>
  <si>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</si>
  <si>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</si>
  <si>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</si>
  <si>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</si>
  <si>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</si>
  <si>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</si>
  <si>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</si>
  <si>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</si>
  <si>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</si>
  <si>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</si>
  <si>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</si>
  <si>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</si>
  <si>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</si>
  <si>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</si>
  <si>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</si>
  <si>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</si>
  <si>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</si>
  <si>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</si>
  <si>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</si>
  <si>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</si>
  <si>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</si>
  <si>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</si>
  <si>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</si>
  <si>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</si>
  <si>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</si>
  <si>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</si>
  <si>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</si>
  <si>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</si>
  <si>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</si>
  <si>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</si>
  <si>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</si>
  <si>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</si>
  <si>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</si>
  <si>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</si>
  <si>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</si>
  <si>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</si>
  <si>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</si>
  <si>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</si>
  <si>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</si>
  <si>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</si>
  <si>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</si>
  <si>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</si>
  <si>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</si>
  <si>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</si>
  <si>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</si>
  <si>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</si>
  <si>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</si>
  <si>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</si>
  <si>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</si>
  <si>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</si>
  <si>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</si>
  <si>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</si>
  <si>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</si>
  <si>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</si>
  <si>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</si>
  <si>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</si>
  <si>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</si>
  <si>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</si>
  <si>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</si>
  <si>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</si>
  <si>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</si>
  <si>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</si>
  <si>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</si>
  <si>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</si>
  <si>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</si>
  <si>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</si>
  <si>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</si>
  <si>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</si>
  <si>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</si>
  <si>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</si>
  <si>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</si>
  <si>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</si>
  <si>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</si>
  <si>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</si>
  <si>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</si>
  <si>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</si>
  <si>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</si>
  <si>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</si>
  <si>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</si>
  <si>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</si>
  <si>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</si>
  <si>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</si>
  <si>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</si>
  <si>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</si>
  <si>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</si>
  <si>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</si>
  <si>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</si>
  <si>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</si>
  <si>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</si>
  <si>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</si>
  <si>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</si>
  <si>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</si>
  <si>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</si>
  <si>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</si>
  <si>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</si>
  <si>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</si>
  <si>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</si>
  <si>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</si>
  <si>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</si>
  <si>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</si>
  <si>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</si>
  <si>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</si>
  <si>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</si>
  <si>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</si>
  <si>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</si>
  <si>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</si>
  <si>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</si>
  <si>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</si>
  <si>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</si>
  <si>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</si>
  <si>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</si>
  <si>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</si>
  <si>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</si>
  <si>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</si>
  <si>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</si>
  <si>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</si>
  <si>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</si>
  <si>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</si>
  <si>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</si>
  <si>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</si>
  <si>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</si>
  <si>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</si>
  <si>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</si>
  <si>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</si>
  <si>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</si>
  <si>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</si>
  <si>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</si>
  <si>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</si>
  <si>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</si>
  <si>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</si>
  <si>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</si>
  <si>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</si>
  <si>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</si>
  <si>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</si>
  <si>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</si>
  <si>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</si>
  <si>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</si>
  <si>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</si>
  <si>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</si>
  <si>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</si>
  <si>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</si>
  <si>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</si>
  <si>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</si>
  <si>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</si>
  <si>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</si>
  <si>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</si>
  <si>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</si>
  <si>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</si>
  <si>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</si>
  <si>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</si>
  <si>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</si>
  <si>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</si>
  <si>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</si>
  <si>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</si>
  <si>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</si>
  <si>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</si>
  <si>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</si>
  <si>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</si>
  <si>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</si>
  <si>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</si>
  <si>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</si>
  <si>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</si>
  <si>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</si>
  <si>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</si>
  <si>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</si>
  <si>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</si>
  <si>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</si>
  <si>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</si>
  <si>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</si>
  <si>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</si>
  <si>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</si>
  <si>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</si>
  <si>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</si>
  <si>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</si>
  <si>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</si>
  <si>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</si>
  <si>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</si>
  <si>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</si>
  <si>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</si>
  <si>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</si>
  <si>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</si>
  <si>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</si>
  <si>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</si>
  <si>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</si>
  <si>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</si>
  <si>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</si>
  <si>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</si>
  <si>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</si>
  <si>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</si>
  <si>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</si>
  <si>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</si>
  <si>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</si>
  <si>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</si>
  <si>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</si>
  <si>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</si>
  <si>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</si>
  <si>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</si>
  <si>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</si>
  <si>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</si>
  <si>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</si>
  <si>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</si>
  <si>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</si>
  <si>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</si>
  <si>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</si>
  <si>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</si>
  <si>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</si>
  <si>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</si>
  <si>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</si>
  <si>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</si>
  <si>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</si>
  <si>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</si>
  <si>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</si>
  <si>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</si>
  <si>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</si>
  <si>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</si>
  <si>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</si>
  <si>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</si>
  <si>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</si>
  <si>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</si>
  <si>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</si>
  <si>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</si>
  <si>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</si>
  <si>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</si>
  <si>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</si>
  <si>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</si>
  <si>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</si>
  <si>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</si>
  <si>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</si>
  <si>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</si>
  <si>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</si>
  <si>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</si>
  <si>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</si>
  <si>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</si>
  <si>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</si>
  <si>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</si>
  <si>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</si>
  <si>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</si>
  <si>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</si>
  <si>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</si>
  <si>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</si>
  <si>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</si>
  <si>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</si>
  <si>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</si>
  <si>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</si>
  <si>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</si>
  <si>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</si>
  <si>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</si>
  <si>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</si>
  <si>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</si>
  <si>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</si>
  <si>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</si>
  <si>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</si>
  <si>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</si>
  <si>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</si>
  <si>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</si>
  <si>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</si>
  <si>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</si>
  <si>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</si>
  <si>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</si>
  <si>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</si>
  <si>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</si>
  <si>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</si>
  <si>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</si>
  <si>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</si>
  <si>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</si>
  <si>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</si>
  <si>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</si>
  <si>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</si>
  <si>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</si>
  <si>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</si>
  <si>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</si>
  <si>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</si>
  <si>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</si>
  <si>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</si>
  <si>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</si>
  <si>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</si>
  <si>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</si>
  <si>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</si>
  <si>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</si>
  <si>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</si>
  <si>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</si>
  <si>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</si>
  <si>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</si>
  <si>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</si>
  <si>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</si>
  <si>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</si>
  <si>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</si>
  <si>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</si>
  <si>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</si>
  <si>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</si>
  <si>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</si>
  <si>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</si>
  <si>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</si>
  <si>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</si>
  <si>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</si>
  <si>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</si>
  <si>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</si>
  <si>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</si>
  <si>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</si>
  <si>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</si>
  <si>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</si>
  <si>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</si>
  <si>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</si>
  <si>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</si>
  <si>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</si>
  <si>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</si>
  <si>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</si>
  <si>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</si>
  <si>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</si>
  <si>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</si>
  <si>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</si>
  <si>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</si>
  <si>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</si>
  <si>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</si>
  <si>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</si>
  <si>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</si>
  <si>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</si>
  <si>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</si>
  <si>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</si>
  <si>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</si>
  <si>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</si>
  <si>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</si>
  <si>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</si>
  <si>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</si>
  <si>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</si>
  <si>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</si>
  <si>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</si>
  <si>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</si>
  <si>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</si>
  <si>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</si>
  <si>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</si>
  <si>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</si>
  <si>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</si>
  <si>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</si>
  <si>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</si>
  <si>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</si>
  <si>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</si>
  <si>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</si>
  <si>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</si>
  <si>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</si>
  <si>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</si>
  <si>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</si>
  <si>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</si>
  <si>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</si>
  <si>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</si>
  <si>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</si>
  <si>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</si>
  <si>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</si>
  <si>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</si>
  <si>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</si>
  <si>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</si>
  <si>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</si>
  <si>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</si>
  <si>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</si>
  <si>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</si>
  <si>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</si>
  <si>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</si>
  <si>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</si>
  <si>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</si>
  <si>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</si>
  <si>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</si>
  <si>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</si>
  <si>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</si>
  <si>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</si>
  <si>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</si>
  <si>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</si>
  <si>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</si>
  <si>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</si>
  <si>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</si>
  <si>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</si>
  <si>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</si>
  <si>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</si>
  <si>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</si>
  <si>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</si>
  <si>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</si>
  <si>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</si>
  <si>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</si>
  <si>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</si>
  <si>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</si>
  <si>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</si>
  <si>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</si>
  <si>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</si>
  <si>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</si>
  <si>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</si>
  <si>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</si>
  <si>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</si>
  <si>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</si>
  <si>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</si>
  <si>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</si>
  <si>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</si>
  <si>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</si>
  <si>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</si>
  <si>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</si>
  <si>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</si>
  <si>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</si>
  <si>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</si>
  <si>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</si>
  <si>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</si>
  <si>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</si>
  <si>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</si>
  <si>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</si>
  <si>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</si>
  <si>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</si>
  <si>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</si>
  <si>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</si>
  <si>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</si>
  <si>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</si>
  <si>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</si>
  <si>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</si>
  <si>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</si>
  <si>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</si>
  <si>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</si>
  <si>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</si>
  <si>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</si>
  <si>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</si>
  <si>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</si>
  <si>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</si>
  <si>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</si>
  <si>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</si>
  <si>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</si>
  <si>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</si>
  <si>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</si>
  <si>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</si>
  <si>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</si>
  <si>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</si>
  <si>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</si>
  <si>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</si>
  <si>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</si>
  <si>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</si>
  <si>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</si>
  <si>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</si>
  <si>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</si>
  <si>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</si>
  <si>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</si>
  <si>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</si>
  <si>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</si>
  <si>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</si>
  <si>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</si>
  <si>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</si>
  <si>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</si>
  <si>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</si>
  <si>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</si>
  <si>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</si>
  <si>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</si>
  <si>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</si>
  <si>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</si>
  <si>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</si>
  <si>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</si>
  <si>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</si>
  <si>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</si>
  <si>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</si>
  <si>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</si>
  <si>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</si>
  <si>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</si>
  <si>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</si>
  <si>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</si>
  <si>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</si>
  <si>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</si>
  <si>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</si>
  <si>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</si>
  <si>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</si>
  <si>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</si>
  <si>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</si>
  <si>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</si>
  <si>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</si>
  <si>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</si>
  <si>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</si>
  <si>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</si>
  <si>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</si>
  <si>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</si>
  <si>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</si>
  <si>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</si>
  <si>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</si>
  <si>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</si>
  <si>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</si>
  <si>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</si>
  <si>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</si>
  <si>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</si>
  <si>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</si>
  <si>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</si>
  <si>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</si>
  <si>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</si>
  <si>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</si>
  <si>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</si>
  <si>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</si>
  <si>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</si>
  <si>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</si>
  <si>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</si>
  <si>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</si>
  <si>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</si>
  <si>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</si>
  <si>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</si>
  <si>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</si>
  <si>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</si>
  <si>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</si>
  <si>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</si>
  <si>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</si>
  <si>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</si>
  <si>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</si>
  <si>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</si>
  <si>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</si>
  <si>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</si>
  <si>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</si>
  <si>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</si>
  <si>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</si>
  <si>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</si>
  <si>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</si>
  <si>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</si>
  <si>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</si>
  <si>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</si>
  <si>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</si>
  <si>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</si>
  <si>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</si>
  <si>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</si>
  <si>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</si>
  <si>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</si>
  <si>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</si>
  <si>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</si>
  <si>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</si>
  <si>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</si>
  <si>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</si>
  <si>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</si>
  <si>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</si>
  <si>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</si>
  <si>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</si>
  <si>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</si>
  <si>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</si>
  <si>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</si>
  <si>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</si>
  <si>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</si>
  <si>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</si>
  <si>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</si>
  <si>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</si>
  <si>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</si>
  <si>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</si>
  <si>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</si>
  <si>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</si>
  <si>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</si>
  <si>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</si>
  <si>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</si>
  <si>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</si>
  <si>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</si>
  <si>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</si>
  <si>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</si>
  <si>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</si>
  <si>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</si>
  <si>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</si>
  <si>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</si>
  <si>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</si>
  <si>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</si>
  <si>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</si>
  <si>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</si>
  <si>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</si>
  <si>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</si>
  <si>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</si>
  <si>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</si>
  <si>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</si>
  <si>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</si>
  <si>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</si>
  <si>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</si>
  <si>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</si>
  <si>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</si>
  <si>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</si>
  <si>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</si>
  <si>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</si>
  <si>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</si>
  <si>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</si>
  <si>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</si>
  <si>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</si>
  <si>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</si>
  <si>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</si>
  <si>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</si>
  <si>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</si>
  <si>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</si>
  <si>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</si>
  <si>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</si>
  <si>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</si>
  <si>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</si>
  <si>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</si>
  <si>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</si>
  <si>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</si>
  <si>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</si>
  <si>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</si>
  <si>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</si>
  <si>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</si>
  <si>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</si>
  <si>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</si>
  <si>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</si>
  <si>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</si>
  <si>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</si>
  <si>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</si>
  <si>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</si>
  <si>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</si>
  <si>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</si>
  <si>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</si>
  <si>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</si>
  <si>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</si>
  <si>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</si>
  <si>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</si>
  <si>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</si>
  <si>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</si>
  <si>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</si>
  <si>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</si>
  <si>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</si>
  <si>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</si>
  <si>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</si>
  <si>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</si>
  <si>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</si>
  <si>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</si>
  <si>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</si>
  <si>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</si>
  <si>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</si>
  <si>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</si>
  <si>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</si>
  <si>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</si>
  <si>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</si>
  <si>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</si>
  <si>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</si>
  <si>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</si>
  <si>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</si>
  <si>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</si>
  <si>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</si>
  <si>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</si>
  <si>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</si>
  <si>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</si>
  <si>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</si>
  <si>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</si>
  <si>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</si>
  <si>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</si>
  <si>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</si>
  <si>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</si>
  <si>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</si>
  <si>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</si>
  <si>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</si>
  <si>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</si>
  <si>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</si>
  <si>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</si>
  <si>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</si>
  <si>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</si>
  <si>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</si>
  <si>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</si>
  <si>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</si>
  <si>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</si>
  <si>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</si>
  <si>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</si>
  <si>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</si>
  <si>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</si>
  <si>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</si>
  <si>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</si>
  <si>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</si>
  <si>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</si>
  <si>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</si>
  <si>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</si>
  <si>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</si>
  <si>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</si>
  <si>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</si>
  <si>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</si>
  <si>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</si>
  <si>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</si>
  <si>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</si>
  <si>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</si>
  <si>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</si>
  <si>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</si>
  <si>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</si>
  <si>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</si>
  <si>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</si>
  <si>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</si>
  <si>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</si>
  <si>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</si>
  <si>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</si>
  <si>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</si>
  <si>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</si>
  <si>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</si>
  <si>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</si>
  <si>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</si>
  <si>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</si>
  <si>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</si>
  <si>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</si>
  <si>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</si>
  <si>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</si>
  <si>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</si>
  <si>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</si>
  <si>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</si>
  <si>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</si>
  <si>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</si>
  <si>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</si>
  <si>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</si>
  <si>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</si>
  <si>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</si>
  <si>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</si>
  <si>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</si>
  <si>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</si>
  <si>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</si>
  <si>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</si>
  <si>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</si>
  <si>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</si>
  <si>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</si>
  <si>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</si>
  <si>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</si>
  <si>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</si>
  <si>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</si>
  <si>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</si>
  <si>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</si>
  <si>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</si>
  <si>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</si>
  <si>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</si>
  <si>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</si>
  <si>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</si>
  <si>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</si>
  <si>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</si>
  <si>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</si>
  <si>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</si>
  <si>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</si>
  <si>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</si>
  <si>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</si>
  <si>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</si>
  <si>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</si>
  <si>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</si>
  <si>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</si>
  <si>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</si>
  <si>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</si>
  <si>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</si>
  <si>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</si>
  <si>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</si>
  <si>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</si>
  <si>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</si>
  <si>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</si>
  <si>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</si>
  <si>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</si>
  <si>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</si>
  <si>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</si>
  <si>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</si>
  <si>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</si>
  <si>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</si>
  <si>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</si>
  <si>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</si>
  <si>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</si>
  <si>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</si>
  <si>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</si>
  <si>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</si>
  <si>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</si>
  <si>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</si>
  <si>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</si>
  <si>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</si>
  <si>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</si>
  <si>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</si>
  <si>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</si>
  <si>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</si>
  <si>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</si>
  <si>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</si>
  <si>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</si>
  <si>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</si>
  <si>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</si>
  <si>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</si>
  <si>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</si>
  <si>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</si>
  <si>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</si>
  <si>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</si>
  <si>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</si>
  <si>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</si>
  <si>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</si>
  <si>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</si>
  <si>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</si>
  <si>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</si>
  <si>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</si>
  <si>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</si>
  <si>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</si>
  <si>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</si>
  <si>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</si>
  <si>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</si>
  <si>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</si>
  <si>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</si>
  <si>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</si>
  <si>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</si>
  <si>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</si>
  <si>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</si>
  <si>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</si>
  <si>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</si>
  <si>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</si>
  <si>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</si>
  <si>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</si>
  <si>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</si>
  <si>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</si>
  <si>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</si>
  <si>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</si>
  <si>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</si>
  <si>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</si>
  <si>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</si>
  <si>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</si>
  <si>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</si>
  <si>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</si>
  <si>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</si>
  <si>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</si>
  <si>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</si>
  <si>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</si>
  <si>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</si>
  <si>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</si>
  <si>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</si>
  <si>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</si>
  <si>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</si>
  <si>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</si>
  <si>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</si>
  <si>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</si>
  <si>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</si>
  <si>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</si>
  <si>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</si>
  <si>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</si>
  <si>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</si>
  <si>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</si>
  <si>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</si>
  <si>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</si>
  <si>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</si>
  <si>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</si>
  <si>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</si>
  <si>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</si>
  <si>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</si>
  <si>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</si>
  <si>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</si>
  <si>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</si>
  <si>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</si>
  <si>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</si>
  <si>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</si>
  <si>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</si>
  <si>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</si>
  <si>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</si>
  <si>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</si>
  <si>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</si>
  <si>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</si>
  <si>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</si>
  <si>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</si>
  <si>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</si>
  <si>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</si>
  <si>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</si>
  <si>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</si>
  <si>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</si>
  <si>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</si>
  <si>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</si>
  <si>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</si>
  <si>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</si>
  <si>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</si>
  <si>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</si>
  <si>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</si>
  <si>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</si>
  <si>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</si>
  <si>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</si>
  <si>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</si>
  <si>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</si>
  <si>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</si>
  <si>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</si>
  <si>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</si>
  <si>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</si>
  <si>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</si>
  <si>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</si>
  <si>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</si>
  <si>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</si>
  <si>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</si>
  <si>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</si>
  <si>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</si>
  <si>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</si>
  <si>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</si>
  <si>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</si>
  <si>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</si>
  <si>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</si>
  <si>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</si>
  <si>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</si>
  <si>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</si>
  <si>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</si>
  <si>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</si>
  <si>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</si>
  <si>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</si>
  <si>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</si>
  <si>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</si>
  <si>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</si>
  <si>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</si>
  <si>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</si>
  <si>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</si>
  <si>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</si>
  <si>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</si>
  <si>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</si>
  <si>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</si>
  <si>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</si>
  <si>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</si>
  <si>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</si>
  <si>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</si>
  <si>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</si>
  <si>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</si>
  <si>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</si>
  <si>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</si>
  <si>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</si>
  <si>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</si>
  <si>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</si>
  <si>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</si>
  <si>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</si>
  <si>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</si>
  <si>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</si>
  <si>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</si>
  <si>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</si>
  <si>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</si>
  <si>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</si>
  <si>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</si>
  <si>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</si>
  <si>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</si>
  <si>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</si>
  <si>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</si>
  <si>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</si>
  <si>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</si>
  <si>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</si>
  <si>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</si>
  <si>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</si>
  <si>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</si>
  <si>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</si>
  <si>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</si>
  <si>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</si>
  <si>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</si>
  <si>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</si>
  <si>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</si>
  <si>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</si>
  <si>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</si>
  <si>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</si>
  <si>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</si>
  <si>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</si>
  <si>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</si>
  <si>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</si>
  <si>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</si>
  <si>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</si>
  <si>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</si>
  <si>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</si>
  <si>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</si>
  <si>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</si>
  <si>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</si>
  <si>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</si>
  <si>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</si>
  <si>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</si>
  <si>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</si>
  <si>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</si>
  <si>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</si>
  <si>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</si>
  <si>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</si>
  <si>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</si>
  <si>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</si>
  <si>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</si>
  <si>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</si>
  <si>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</si>
  <si>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</si>
  <si>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</si>
  <si>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</si>
  <si>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</si>
  <si>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</si>
  <si>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</si>
  <si>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</si>
  <si>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</si>
  <si>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</si>
  <si>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</si>
  <si>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</si>
  <si>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</si>
  <si>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</si>
  <si>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</si>
  <si>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</si>
  <si>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</si>
  <si>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</si>
  <si>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</si>
  <si>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</si>
  <si>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</si>
  <si>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</si>
  <si>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</si>
  <si>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</si>
  <si>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</si>
  <si>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</si>
  <si>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</si>
  <si>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</si>
  <si>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</si>
  <si>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</si>
  <si>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</si>
  <si>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</si>
  <si>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</si>
  <si>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</si>
  <si>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</si>
  <si>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</si>
  <si>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</si>
  <si>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</si>
  <si>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</si>
  <si>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</si>
  <si>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</si>
  <si>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</si>
  <si>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</si>
  <si>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</si>
  <si>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</si>
  <si>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</si>
  <si>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</si>
  <si>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</si>
  <si>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</si>
  <si>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</si>
  <si>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</si>
  <si>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</si>
  <si>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</si>
  <si>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</si>
  <si>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</si>
  <si>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</si>
  <si>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</si>
  <si>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</si>
  <si>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</si>
  <si>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</si>
  <si>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</si>
  <si>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</si>
  <si>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</si>
  <si>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</si>
  <si>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</si>
  <si>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</si>
  <si>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</si>
  <si>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</si>
  <si>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</si>
  <si>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</si>
  <si>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</si>
  <si>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</si>
  <si>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</si>
  <si>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</si>
  <si>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</si>
  <si>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</si>
  <si>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</si>
  <si>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</si>
  <si>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</si>
  <si>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</si>
  <si>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</si>
  <si>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</si>
  <si>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</si>
  <si>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</si>
  <si>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</si>
  <si>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</si>
  <si>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</si>
  <si>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</si>
  <si>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</si>
  <si>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</si>
  <si>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</si>
  <si>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</si>
  <si>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</si>
  <si>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</si>
  <si>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</si>
  <si>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</si>
  <si>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</si>
  <si>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</si>
  <si>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</si>
  <si>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</si>
  <si>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</si>
  <si>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</si>
  <si>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</si>
  <si>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</si>
  <si>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</si>
  <si>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</si>
  <si>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</si>
  <si>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</si>
  <si>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</si>
  <si>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</si>
  <si>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</si>
  <si>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</si>
  <si>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</si>
  <si>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</si>
  <si>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</si>
  <si>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</si>
  <si>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</si>
  <si>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</si>
  <si>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</si>
  <si>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</si>
  <si>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</si>
  <si>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</si>
  <si>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</si>
  <si>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</si>
  <si>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</si>
  <si>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</si>
  <si>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</si>
  <si>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</si>
  <si>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</si>
  <si>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</si>
  <si>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</si>
  <si>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</si>
  <si>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</si>
  <si>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</si>
  <si>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</si>
  <si>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</si>
  <si>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</si>
  <si>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</si>
  <si>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</si>
  <si>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</si>
  <si>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</si>
  <si>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</si>
  <si>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</si>
  <si>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</si>
  <si>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</si>
  <si>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</si>
  <si>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</si>
  <si>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</si>
  <si>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</si>
  <si>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</si>
  <si>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</si>
  <si>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</si>
  <si>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</si>
  <si>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</si>
  <si>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</si>
  <si>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</si>
  <si>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</si>
  <si>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</si>
  <si>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</si>
  <si>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</si>
  <si>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</si>
  <si>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</si>
  <si>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</si>
  <si>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</si>
  <si>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</si>
  <si>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</si>
  <si>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</si>
  <si>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</si>
  <si>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</si>
  <si>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</si>
  <si>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</si>
  <si>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</si>
  <si>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</si>
  <si>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</si>
  <si>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</si>
  <si>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</si>
  <si>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</si>
  <si>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</si>
  <si>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</si>
  <si>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</si>
  <si>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</si>
  <si>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</si>
  <si>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</si>
  <si>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</si>
  <si>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</si>
  <si>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</si>
  <si>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</si>
  <si>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</si>
  <si>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</si>
  <si>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</si>
  <si>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</si>
  <si>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</si>
  <si>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</si>
  <si>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</si>
  <si>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</si>
  <si>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</si>
  <si>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</si>
  <si>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</si>
  <si>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</si>
  <si>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</si>
  <si>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</si>
  <si>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</si>
  <si>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</si>
  <si>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</si>
  <si>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</si>
  <si>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</si>
  <si>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</si>
  <si>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</si>
  <si>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</si>
  <si>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</si>
  <si>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</si>
  <si>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</si>
  <si>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</si>
  <si>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</si>
  <si>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</si>
  <si>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</si>
  <si>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</si>
  <si>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</si>
  <si>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</si>
  <si>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</si>
  <si>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</si>
  <si>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</si>
  <si>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</si>
  <si>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</si>
  <si>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</si>
  <si>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</si>
  <si>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</si>
  <si>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</si>
  <si>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</si>
  <si>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</si>
  <si>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</si>
  <si>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</si>
  <si>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</si>
  <si>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</si>
  <si>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</si>
  <si>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</si>
  <si>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</si>
  <si>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</si>
  <si>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</si>
  <si>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</si>
  <si>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</si>
  <si>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</si>
  <si>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</si>
  <si>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</si>
  <si>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</si>
  <si>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</si>
  <si>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</si>
  <si>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</si>
  <si>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</si>
  <si>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</si>
  <si>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</si>
  <si>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</si>
  <si>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</si>
  <si>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</si>
  <si>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</si>
  <si>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</si>
  <si>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</si>
  <si>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</si>
  <si>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</si>
  <si>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</si>
  <si>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</si>
  <si>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</si>
  <si>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</si>
  <si>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</si>
  <si>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</si>
  <si>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</si>
  <si>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</si>
  <si>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</si>
  <si>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</si>
  <si>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</si>
  <si>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</si>
  <si>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</si>
  <si>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</si>
  <si>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</si>
  <si>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</si>
  <si>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</si>
  <si>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</si>
  <si>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</si>
  <si>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</si>
  <si>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</si>
  <si>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</si>
  <si>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</si>
  <si>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</si>
  <si>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</si>
  <si>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</si>
  <si>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</si>
  <si>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</si>
  <si>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</si>
  <si>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</si>
  <si>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</si>
  <si>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</si>
  <si>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</si>
  <si>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</si>
  <si>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</si>
  <si>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</si>
  <si>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</si>
  <si>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</si>
  <si>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</si>
  <si>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</si>
  <si>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</si>
  <si>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</si>
  <si>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</si>
  <si>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</si>
  <si>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</si>
  <si>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</si>
  <si>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</si>
  <si>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</si>
  <si>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</si>
  <si>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</si>
  <si>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</si>
  <si>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</si>
  <si>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</si>
  <si>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</si>
  <si>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</si>
  <si>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</si>
  <si>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</si>
  <si>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</si>
  <si>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</si>
  <si>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</si>
  <si>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</si>
  <si>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</si>
  <si>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</si>
  <si>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</si>
  <si>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</si>
  <si>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</si>
  <si>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</si>
  <si>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</si>
  <si>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</si>
  <si>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</si>
  <si>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</si>
  <si>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</si>
  <si>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</si>
  <si>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</si>
  <si>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</si>
  <si>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</si>
  <si>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</si>
  <si>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</si>
  <si>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</si>
  <si>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</si>
  <si>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</si>
  <si>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</si>
  <si>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</si>
  <si>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</si>
  <si>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</si>
  <si>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</si>
  <si>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</si>
  <si>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</si>
  <si>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</si>
  <si>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</si>
  <si>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</si>
  <si>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</si>
  <si>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</si>
  <si>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</si>
  <si>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</si>
  <si>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</si>
  <si>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</si>
  <si>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</si>
  <si>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</si>
  <si>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</si>
  <si>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</si>
  <si>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</si>
  <si>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</si>
  <si>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</si>
  <si>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</si>
  <si>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</si>
  <si>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</si>
  <si>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</si>
  <si>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</si>
  <si>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</si>
  <si>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</si>
  <si>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</si>
  <si>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</si>
  <si>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</si>
  <si>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</si>
  <si>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</si>
  <si>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</si>
  <si>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</si>
  <si>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</si>
  <si>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</si>
  <si>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</si>
  <si>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</si>
  <si>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</si>
  <si>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</si>
  <si>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</si>
  <si>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</si>
  <si>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</si>
  <si>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</si>
  <si>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</si>
  <si>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</si>
  <si>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</si>
  <si>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</si>
  <si>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</si>
  <si>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</si>
  <si>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</si>
  <si>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</si>
  <si>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</si>
  <si>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</si>
  <si>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</si>
  <si>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</si>
  <si>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</si>
  <si>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</si>
  <si>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</si>
  <si>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</si>
  <si>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</si>
  <si>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</si>
  <si>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</si>
  <si>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</si>
  <si>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</si>
  <si>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</si>
  <si>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</si>
  <si>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</si>
  <si>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</si>
  <si>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</si>
  <si>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</si>
  <si>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</si>
  <si>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</si>
  <si>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</si>
  <si>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</si>
  <si>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</si>
  <si>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</si>
  <si>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</si>
  <si>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</si>
  <si>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</si>
  <si>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</si>
  <si>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</si>
  <si>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</si>
  <si>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</si>
  <si>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</si>
  <si>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</si>
  <si>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</si>
  <si>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</si>
  <si>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</si>
  <si>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</si>
  <si>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</si>
  <si>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</si>
  <si>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</si>
  <si>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</si>
  <si>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</si>
  <si>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</si>
  <si>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</si>
  <si>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</si>
  <si>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</si>
  <si>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</si>
  <si>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</si>
  <si>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</si>
  <si>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</si>
  <si>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</si>
  <si>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</si>
  <si>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</si>
  <si>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</si>
  <si>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</si>
  <si>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</si>
  <si>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</si>
  <si>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</si>
  <si>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</si>
  <si>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</si>
  <si>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</si>
  <si>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</si>
  <si>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</si>
  <si>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</si>
  <si>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</si>
  <si>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</si>
  <si>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</si>
  <si>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</si>
  <si>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</si>
  <si>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</si>
  <si>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</si>
  <si>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</si>
  <si>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</si>
  <si>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</si>
  <si>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</si>
  <si>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</si>
  <si>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</si>
  <si>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</si>
  <si>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</si>
  <si>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</si>
  <si>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</si>
  <si>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</si>
  <si>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</si>
  <si>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</si>
  <si>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</si>
  <si>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</si>
  <si>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</si>
  <si>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</si>
  <si>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</si>
  <si>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</si>
  <si>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</si>
  <si>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</si>
  <si>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</si>
  <si>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</si>
  <si>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</si>
  <si>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</si>
  <si>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</si>
  <si>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</si>
  <si>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</si>
  <si>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</si>
  <si>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</si>
  <si>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</si>
  <si>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</si>
  <si>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</si>
  <si>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</si>
  <si>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</si>
  <si>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</si>
  <si>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</si>
  <si>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</si>
  <si>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</si>
  <si>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</si>
  <si>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</si>
  <si>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</si>
  <si>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</si>
  <si>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</si>
  <si>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</si>
  <si>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</si>
  <si>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</si>
  <si>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</si>
  <si>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</si>
  <si>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</si>
  <si>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</si>
  <si>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</si>
  <si>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</si>
  <si>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</si>
  <si>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</si>
  <si>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</si>
  <si>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</si>
  <si>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</si>
  <si>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</si>
  <si>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</si>
  <si>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</si>
  <si>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</si>
  <si>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</si>
  <si>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</si>
  <si>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</si>
  <si>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</si>
  <si>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</si>
  <si>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</si>
  <si>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</si>
  <si>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</si>
  <si>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</si>
  <si>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</si>
  <si>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</si>
  <si>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</si>
  <si>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</si>
  <si>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</si>
  <si>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</si>
  <si>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</si>
  <si>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</si>
  <si>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</si>
  <si>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</si>
  <si>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</si>
  <si>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</si>
  <si>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</si>
  <si>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</si>
  <si>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</si>
  <si>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</si>
  <si>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</si>
  <si>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</si>
  <si>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</si>
  <si>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</si>
  <si>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</si>
  <si>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</si>
  <si>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</si>
  <si>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</si>
  <si>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</si>
  <si>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</si>
  <si>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</si>
  <si>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</si>
  <si>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</si>
  <si>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</si>
  <si>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</si>
  <si>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</si>
  <si>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</si>
  <si>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</si>
  <si>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</si>
  <si>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</si>
  <si>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</si>
  <si>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</si>
  <si>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</si>
  <si>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</si>
  <si>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</si>
  <si>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</si>
  <si>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</si>
  <si>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</si>
  <si>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</si>
  <si>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</si>
  <si>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</si>
  <si>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</si>
  <si>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</si>
  <si>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</si>
  <si>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</si>
  <si>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</si>
  <si>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</si>
  <si>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</si>
  <si>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</si>
  <si>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</si>
  <si>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</si>
  <si>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</si>
  <si>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</si>
  <si>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</si>
  <si>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</si>
  <si>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</si>
  <si>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</si>
  <si>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</si>
  <si>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</si>
  <si>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</si>
  <si>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</si>
  <si>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</si>
  <si>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</si>
  <si>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</si>
  <si>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</si>
  <si>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</si>
  <si>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</si>
  <si>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</si>
  <si>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</si>
  <si>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</si>
  <si>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</si>
  <si>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</si>
  <si>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</si>
  <si>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</si>
  <si>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</si>
  <si>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</si>
  <si>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</si>
  <si>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</si>
  <si>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</si>
  <si>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</si>
  <si>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</si>
  <si>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</si>
  <si>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</si>
  <si>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</si>
  <si>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</si>
  <si>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</si>
  <si>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</si>
  <si>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</si>
  <si>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</si>
  <si>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</si>
  <si>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</si>
  <si>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</si>
  <si>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</si>
  <si>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</si>
  <si>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</si>
  <si>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</si>
  <si>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</si>
  <si>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</si>
  <si>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</si>
  <si>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</si>
  <si>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</si>
  <si>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</si>
  <si>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</si>
  <si>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</si>
  <si>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</si>
  <si>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</si>
  <si>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</si>
  <si>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</si>
  <si>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</si>
  <si>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</si>
  <si>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</si>
  <si>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</si>
  <si>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</si>
  <si>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</si>
  <si>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</si>
  <si>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</si>
  <si>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</si>
  <si>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</si>
  <si>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</si>
  <si>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</si>
  <si>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</si>
  <si>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</si>
  <si>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</si>
  <si>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</si>
  <si>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</si>
  <si>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</si>
  <si>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</si>
  <si>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</si>
  <si>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</si>
  <si>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</si>
  <si>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</si>
  <si>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</si>
  <si>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</si>
  <si>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</si>
  <si>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</si>
  <si>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</si>
  <si>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</si>
  <si>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</si>
  <si>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</si>
  <si>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</si>
  <si>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</si>
  <si>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</si>
  <si>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</si>
  <si>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</si>
  <si>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</si>
  <si>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</si>
  <si>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</si>
  <si>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</si>
  <si>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</si>
  <si>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</si>
  <si>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</si>
  <si>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</si>
  <si>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</si>
  <si>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</si>
  <si>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</si>
  <si>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</si>
  <si>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</si>
  <si>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</si>
  <si>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</si>
  <si>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</si>
  <si>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</si>
  <si>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</si>
  <si>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</si>
  <si>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</si>
  <si>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</si>
  <si>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</si>
  <si>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</si>
  <si>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</si>
  <si>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</si>
  <si>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</si>
  <si>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</si>
  <si>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</si>
  <si>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</si>
  <si>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</si>
  <si>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</si>
  <si>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</si>
  <si>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</si>
  <si>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</si>
  <si>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</si>
  <si>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</si>
  <si>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</si>
  <si>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</si>
  <si>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</si>
  <si>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</si>
  <si>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</si>
  <si>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</si>
  <si>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</si>
  <si>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</si>
  <si>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</si>
  <si>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</si>
  <si>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</si>
  <si>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</si>
  <si>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</si>
  <si>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</si>
  <si>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</si>
  <si>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</si>
  <si>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</si>
  <si>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</si>
  <si>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</si>
  <si>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</si>
  <si>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</si>
  <si>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</si>
  <si>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</si>
  <si>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</si>
  <si>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</si>
  <si>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</si>
  <si>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</si>
  <si>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</si>
  <si>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</si>
  <si>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</si>
  <si>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</si>
  <si>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</si>
  <si>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</si>
  <si>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</si>
  <si>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</si>
  <si>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</si>
  <si>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</si>
  <si>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</si>
  <si>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</si>
  <si>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</si>
  <si>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</si>
  <si>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</si>
  <si>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</si>
  <si>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</si>
  <si>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</si>
  <si>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</si>
  <si>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</si>
  <si>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</si>
  <si>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</si>
  <si>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</si>
  <si>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</si>
  <si>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</si>
  <si>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</si>
  <si>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</si>
  <si>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</si>
  <si>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</si>
  <si>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</si>
  <si>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</si>
  <si>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</si>
  <si>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</si>
  <si>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</si>
  <si>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</si>
  <si>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</si>
  <si>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</si>
  <si>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</si>
  <si>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</si>
  <si>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</si>
  <si>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</si>
  <si>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</si>
  <si>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</si>
  <si>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</si>
  <si>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</si>
  <si>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</si>
  <si>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</si>
  <si>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</si>
  <si>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</si>
  <si>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</si>
  <si>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</si>
  <si>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</si>
  <si>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</si>
  <si>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</si>
  <si>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</si>
  <si>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</si>
  <si>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</si>
  <si>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</si>
  <si>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</si>
  <si>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</si>
  <si>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</si>
  <si>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</si>
  <si>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</si>
  <si>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</si>
  <si>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</si>
  <si>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</si>
  <si>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</si>
  <si>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</si>
  <si>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</si>
  <si>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</si>
  <si>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</si>
  <si>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</si>
  <si>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</si>
  <si>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</si>
  <si>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</si>
  <si>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</si>
  <si>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</si>
  <si>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</si>
  <si>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</si>
  <si>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</si>
  <si>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</si>
  <si>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</si>
  <si>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</si>
  <si>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</si>
  <si>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</si>
  <si>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</si>
  <si>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</si>
  <si>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</si>
  <si>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</si>
  <si>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</si>
  <si>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</si>
  <si>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</si>
  <si>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</si>
  <si>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</si>
  <si>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</si>
  <si>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</si>
  <si>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</si>
  <si>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</si>
  <si>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</si>
  <si>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</si>
  <si>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</si>
  <si>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</si>
  <si>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</si>
  <si>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</si>
  <si>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</si>
  <si>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</si>
  <si>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</si>
  <si>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</si>
  <si>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</si>
  <si>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</si>
  <si>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</si>
  <si>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</si>
  <si>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</si>
  <si>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</si>
  <si>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</si>
  <si>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</si>
  <si>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</si>
  <si>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</si>
  <si>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</si>
  <si>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</si>
  <si>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</si>
  <si>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</si>
  <si>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</si>
  <si>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</si>
  <si>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</si>
  <si>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</si>
  <si>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</si>
  <si>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</si>
  <si>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</si>
  <si>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</si>
  <si>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</si>
  <si>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</si>
  <si>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</si>
  <si>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</si>
  <si>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</si>
  <si>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</si>
  <si>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</si>
  <si>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</si>
  <si>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</si>
  <si>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</si>
  <si>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</si>
  <si>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</si>
  <si>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</si>
  <si>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</si>
  <si>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</si>
  <si>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</si>
  <si>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</si>
  <si>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</si>
  <si>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</si>
  <si>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</si>
  <si>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</si>
  <si>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</si>
  <si>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</si>
  <si>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</si>
  <si>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</si>
  <si>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</si>
  <si>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</si>
  <si>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</si>
  <si>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</si>
  <si>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</si>
  <si>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</si>
  <si>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</si>
  <si>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</si>
  <si>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</si>
  <si>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</si>
  <si>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</si>
  <si>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</si>
  <si>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</si>
  <si>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</si>
  <si>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</si>
  <si>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</si>
  <si>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</si>
  <si>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</si>
  <si>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</si>
  <si>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</si>
  <si>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</si>
  <si>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</si>
  <si>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</si>
  <si>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</si>
  <si>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</si>
  <si>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</si>
  <si>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</si>
  <si>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</si>
  <si>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</si>
  <si>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</si>
  <si>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</si>
  <si>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</si>
  <si>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</si>
  <si>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</si>
  <si>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</si>
  <si>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</si>
  <si>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</si>
  <si>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</si>
  <si>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</si>
  <si>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</si>
  <si>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</si>
  <si>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</si>
  <si>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</si>
  <si>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</si>
  <si>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</si>
  <si>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</si>
  <si>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</si>
  <si>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</si>
  <si>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</si>
  <si>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</si>
  <si>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</si>
  <si>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</si>
  <si>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</si>
  <si>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</si>
  <si>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</si>
  <si>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</si>
  <si>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</si>
  <si>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</si>
  <si>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</si>
  <si>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</si>
  <si>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</si>
  <si>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</si>
  <si>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</si>
  <si>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</si>
  <si>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</si>
  <si>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</si>
  <si>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</si>
  <si>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</si>
  <si>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</si>
  <si>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</si>
  <si>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</si>
  <si>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</si>
  <si>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</si>
  <si>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</si>
  <si>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</si>
  <si>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</si>
  <si>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</si>
  <si>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</si>
  <si>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</si>
  <si>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</si>
  <si>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</si>
  <si>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</si>
  <si>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</si>
  <si>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</si>
  <si>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</si>
  <si>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</si>
  <si>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</si>
  <si>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</si>
  <si>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</si>
  <si>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</si>
  <si>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</si>
  <si>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</si>
  <si>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</si>
  <si>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</si>
  <si>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</si>
  <si>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</si>
  <si>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</si>
  <si>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</si>
  <si>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</si>
  <si>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</si>
  <si>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</si>
  <si>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</si>
  <si>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</si>
  <si>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</si>
  <si>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</si>
  <si>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</si>
  <si>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</si>
  <si>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</si>
  <si>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</si>
  <si>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</si>
  <si>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</si>
  <si>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</si>
  <si>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</si>
  <si>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</si>
  <si>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</si>
  <si>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</si>
  <si>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</si>
  <si>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</si>
  <si>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</si>
  <si>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</si>
  <si>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</si>
  <si>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</si>
  <si>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</si>
  <si>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</si>
  <si>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</si>
  <si>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</si>
  <si>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</si>
  <si>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</si>
  <si>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</si>
  <si>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</si>
  <si>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</si>
  <si>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</si>
  <si>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</si>
  <si>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</si>
  <si>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</si>
  <si>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</si>
  <si>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</si>
  <si>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</si>
  <si>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</si>
  <si>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</si>
  <si>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</si>
  <si>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</si>
  <si>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</si>
  <si>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</si>
  <si>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</si>
  <si>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</si>
  <si>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</si>
  <si>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</si>
  <si>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</si>
  <si>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</si>
  <si>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</si>
  <si>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</si>
  <si>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</si>
  <si>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</si>
  <si>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</si>
  <si>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</si>
  <si>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</si>
  <si>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</si>
  <si>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</si>
  <si>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</si>
  <si>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</si>
  <si>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</si>
  <si>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</si>
  <si>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</si>
  <si>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</si>
  <si>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</si>
  <si>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</si>
  <si>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</si>
  <si>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</si>
  <si>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</si>
  <si>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</si>
  <si>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</si>
  <si>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</si>
  <si>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</si>
  <si>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</si>
  <si>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</si>
  <si>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</si>
  <si>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</si>
  <si>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</si>
  <si>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</si>
  <si>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</si>
  <si>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</si>
  <si>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</si>
  <si>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</si>
  <si>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</si>
  <si>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</si>
  <si>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</si>
  <si>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</si>
  <si>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</si>
  <si>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</si>
  <si>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</si>
  <si>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</si>
  <si>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</si>
  <si>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</si>
  <si>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</si>
  <si>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</si>
  <si>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</si>
  <si>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</si>
  <si>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</si>
  <si>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</si>
  <si>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</si>
  <si>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</si>
  <si>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</si>
  <si>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</si>
  <si>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</si>
  <si>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</si>
  <si>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</si>
  <si>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</si>
  <si>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</si>
  <si>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</si>
  <si>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</si>
  <si>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</si>
  <si>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</si>
  <si>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</si>
  <si>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</si>
  <si>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</si>
  <si>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</si>
  <si>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</si>
  <si>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</si>
  <si>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</si>
  <si>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</si>
  <si>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</si>
  <si>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</si>
  <si>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</si>
  <si>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</si>
  <si>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</si>
  <si>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</si>
  <si>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</si>
  <si>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</si>
  <si>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</si>
  <si>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</si>
  <si>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</si>
  <si>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</si>
  <si>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</si>
  <si>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</si>
  <si>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</si>
  <si>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</si>
  <si>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</si>
  <si>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</si>
  <si>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</si>
  <si>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</si>
  <si>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</si>
  <si>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</si>
  <si>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</si>
  <si>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</si>
  <si>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</si>
  <si>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</si>
  <si>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</si>
  <si>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</si>
  <si>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</si>
  <si>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</si>
  <si>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</si>
  <si>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</si>
  <si>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</si>
  <si>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</si>
  <si>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</si>
  <si>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</si>
  <si>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</si>
  <si>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</si>
  <si>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</si>
  <si>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</si>
  <si>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</si>
  <si>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</si>
  <si>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</si>
  <si>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</si>
  <si>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</si>
  <si>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</si>
  <si>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</si>
  <si>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</si>
  <si>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</si>
  <si>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</si>
  <si>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</si>
  <si>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</si>
  <si>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</si>
  <si>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</si>
  <si>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</si>
  <si>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</si>
  <si>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</si>
  <si>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</si>
  <si>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</si>
  <si>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</si>
  <si>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</si>
  <si>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</si>
  <si>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</si>
  <si>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</si>
  <si>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</si>
  <si>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</si>
  <si>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</si>
  <si>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</si>
  <si>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</si>
  <si>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</si>
  <si>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</si>
  <si>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</si>
  <si>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</si>
  <si>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</si>
  <si>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</si>
  <si>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</si>
  <si>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</si>
  <si>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</si>
  <si>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</si>
  <si>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</si>
  <si>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</si>
  <si>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</si>
  <si>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</si>
  <si>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</si>
  <si>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</si>
  <si>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</si>
  <si>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</si>
  <si>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</si>
  <si>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</si>
  <si>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</si>
  <si>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</si>
  <si>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</si>
  <si>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</si>
  <si>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</si>
  <si>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</si>
  <si>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</si>
  <si>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</si>
  <si>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</si>
  <si>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</si>
  <si>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</si>
  <si>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</si>
  <si>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</si>
  <si>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</si>
  <si>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</si>
  <si>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</si>
  <si>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</si>
  <si>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</si>
  <si>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</si>
  <si>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</si>
  <si>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</si>
  <si>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</si>
  <si>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</si>
  <si>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</si>
  <si>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</si>
  <si>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</si>
  <si>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</si>
  <si>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</si>
  <si>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</si>
  <si>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</si>
  <si>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</si>
  <si>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</si>
  <si>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</si>
  <si>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</si>
  <si>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</si>
  <si>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</si>
  <si>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</si>
  <si>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</si>
  <si>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</si>
  <si>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</si>
  <si>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</si>
  <si>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</si>
  <si>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</si>
  <si>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</si>
  <si>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</si>
  <si>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</si>
  <si>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</si>
  <si>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</si>
  <si>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</si>
  <si>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</si>
  <si>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</si>
  <si>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</si>
  <si>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</si>
  <si>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</si>
  <si>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</si>
  <si>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</si>
  <si>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</si>
  <si>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</si>
  <si>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</si>
  <si>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</si>
  <si>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</si>
  <si>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</si>
  <si>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</si>
  <si>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</si>
  <si>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</si>
  <si>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</si>
  <si>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</si>
  <si>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</si>
  <si>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</si>
  <si>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</si>
  <si>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</si>
  <si>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</si>
  <si>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</si>
  <si>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</si>
  <si>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</si>
  <si>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</si>
  <si>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</si>
  <si>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</si>
  <si>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</si>
  <si>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</si>
  <si>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</si>
  <si>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</si>
  <si>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</si>
  <si>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</si>
  <si>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</si>
  <si>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</si>
  <si>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</si>
  <si>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</si>
  <si>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</si>
  <si>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</si>
  <si>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</si>
  <si>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</si>
  <si>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</si>
  <si>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</si>
  <si>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</si>
  <si>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</si>
  <si>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</si>
  <si>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</si>
  <si>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</si>
  <si>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</si>
  <si>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</si>
  <si>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</si>
  <si>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</si>
  <si>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</si>
  <si>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</si>
  <si>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</si>
  <si>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</si>
  <si>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</si>
  <si>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</si>
  <si>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</si>
  <si>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</si>
  <si>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</si>
  <si>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</si>
  <si>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</si>
  <si>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</si>
  <si>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</si>
  <si>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</si>
  <si>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</si>
  <si>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</si>
  <si>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</si>
  <si>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</si>
  <si>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</si>
  <si>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</si>
  <si>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</si>
  <si>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</si>
  <si>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</si>
  <si>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</si>
  <si>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</si>
  <si>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</si>
  <si>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</si>
  <si>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</si>
  <si>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</si>
  <si>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</si>
  <si>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</si>
  <si>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</si>
  <si>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</si>
  <si>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</si>
  <si>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</si>
  <si>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</si>
  <si>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</si>
  <si>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</si>
  <si>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</si>
  <si>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</si>
  <si>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</si>
  <si>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</si>
  <si>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</si>
  <si>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</si>
  <si>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</si>
  <si>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</si>
  <si>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</si>
  <si>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</si>
  <si>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</si>
  <si>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</si>
  <si>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</si>
  <si>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</si>
  <si>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</si>
  <si>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</si>
  <si>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</si>
  <si>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</si>
  <si>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</si>
  <si>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</si>
  <si>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</si>
  <si>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</si>
  <si>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</si>
  <si>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</si>
  <si>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</si>
  <si>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</si>
  <si>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</si>
  <si>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</si>
  <si>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</si>
  <si>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</si>
  <si>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</si>
  <si>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</si>
  <si>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</si>
  <si>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</si>
  <si>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</si>
  <si>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</si>
  <si>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</si>
  <si>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</si>
  <si>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</si>
  <si>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</si>
  <si>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</si>
  <si>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</si>
  <si>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</si>
  <si>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</si>
  <si>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</si>
  <si>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</si>
  <si>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</si>
  <si>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</si>
  <si>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</si>
  <si>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</si>
  <si>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</si>
  <si>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</si>
  <si>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</si>
  <si>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</si>
  <si>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</si>
  <si>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</si>
  <si>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</si>
  <si>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</si>
  <si>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</si>
  <si>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</si>
  <si>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</si>
  <si>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</si>
  <si>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</si>
  <si>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</si>
  <si>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</si>
  <si>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</si>
  <si>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</si>
  <si>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</si>
  <si>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</si>
  <si>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</si>
  <si>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</si>
  <si>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</si>
  <si>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</si>
  <si>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</si>
  <si>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</si>
  <si>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</si>
  <si>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</si>
  <si>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</si>
  <si>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</si>
  <si>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</si>
  <si>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</si>
  <si>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</si>
  <si>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</si>
  <si>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</si>
  <si>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</si>
  <si>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</si>
  <si>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</si>
  <si>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</si>
  <si>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</si>
  <si>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</si>
  <si>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</si>
  <si>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</si>
  <si>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</si>
  <si>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</si>
  <si>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</si>
  <si>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</si>
  <si>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</si>
  <si>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</si>
  <si>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</si>
  <si>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</si>
  <si>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</si>
  <si>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</si>
  <si>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</si>
  <si>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</si>
  <si>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</si>
  <si>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</si>
  <si>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</si>
  <si>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</si>
  <si>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</si>
  <si>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</si>
  <si>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</si>
  <si>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</si>
  <si>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</si>
  <si>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</si>
  <si>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</si>
  <si>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</si>
  <si>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</si>
  <si>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</si>
  <si>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</si>
  <si>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</si>
  <si>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</si>
  <si>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</si>
  <si>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</si>
  <si>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</si>
  <si>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</si>
  <si>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</si>
  <si>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</si>
  <si>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</si>
  <si>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</si>
  <si>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</si>
  <si>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</si>
  <si>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</si>
  <si>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</si>
  <si>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</si>
  <si>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</si>
  <si>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</si>
  <si>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</si>
  <si>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</si>
  <si>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</si>
  <si>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</si>
  <si>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</si>
  <si>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</si>
  <si>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</si>
  <si>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</si>
  <si>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</si>
  <si>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</si>
  <si>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</si>
  <si>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</si>
  <si>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</si>
  <si>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</si>
  <si>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</si>
  <si>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</si>
  <si>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</si>
  <si>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</si>
  <si>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</si>
  <si>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</si>
  <si>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</si>
  <si>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</si>
  <si>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</si>
  <si>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</si>
  <si>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</si>
  <si>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</si>
  <si>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</si>
  <si>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</si>
  <si>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</si>
  <si>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</si>
  <si>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</si>
  <si>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</si>
  <si>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</si>
  <si>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</si>
  <si>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</si>
  <si>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</si>
  <si>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</si>
  <si>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</si>
  <si>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</si>
  <si>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</si>
  <si>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</si>
  <si>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</si>
  <si>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</si>
  <si>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</si>
  <si>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</si>
  <si>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</si>
  <si>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</si>
  <si>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</si>
  <si>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</si>
  <si>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</si>
  <si>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</si>
  <si>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</si>
  <si>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</si>
  <si>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</si>
  <si>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</si>
  <si>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</si>
  <si>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</si>
  <si>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</si>
  <si>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</si>
  <si>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</si>
  <si>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</si>
  <si>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</si>
  <si>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</si>
  <si>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</si>
  <si>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</si>
  <si>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</si>
  <si>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</si>
  <si>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</si>
  <si>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</si>
  <si>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</si>
  <si>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</si>
  <si>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</si>
  <si>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</si>
  <si>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</si>
  <si>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</si>
  <si>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</si>
  <si>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</si>
  <si>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</si>
  <si>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</si>
  <si>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</si>
  <si>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</si>
  <si>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</si>
  <si>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</si>
  <si>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</si>
  <si>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</si>
  <si>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</si>
  <si>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</si>
  <si>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</si>
  <si>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</si>
  <si>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</si>
  <si>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</si>
  <si>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</si>
  <si>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</si>
  <si>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</si>
  <si>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</si>
  <si>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</si>
  <si>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</si>
  <si>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</si>
  <si>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</si>
  <si>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</si>
  <si>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</si>
  <si>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</si>
  <si>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</si>
  <si>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</si>
  <si>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</si>
  <si>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</si>
  <si>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</si>
  <si>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</si>
  <si>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</si>
  <si>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</si>
  <si>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</si>
  <si>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</si>
  <si>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</si>
  <si>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</si>
  <si>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</si>
  <si>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</si>
  <si>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</si>
  <si>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</si>
  <si>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</si>
  <si>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</si>
  <si>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</si>
  <si>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</si>
  <si>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</si>
  <si>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</si>
  <si>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</si>
  <si>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</si>
  <si>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</si>
  <si>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</si>
  <si>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</si>
  <si>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</si>
  <si>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</si>
  <si>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</si>
  <si>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</si>
  <si>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</si>
  <si>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</si>
  <si>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</si>
  <si>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</si>
  <si>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</si>
  <si>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</si>
  <si>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</si>
  <si>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</si>
  <si>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</si>
  <si>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</si>
  <si>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</si>
  <si>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</si>
  <si>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</si>
  <si>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</si>
  <si>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</si>
  <si>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</si>
  <si>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</si>
  <si>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</si>
  <si>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</si>
  <si>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</si>
  <si>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</si>
  <si>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</si>
  <si>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</si>
  <si>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</si>
  <si>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</si>
  <si>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</si>
  <si>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</si>
  <si>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</si>
  <si>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</si>
  <si>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</si>
  <si>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</si>
  <si>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</si>
  <si>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</si>
  <si>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</si>
  <si>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</si>
  <si>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</si>
  <si>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</si>
  <si>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</si>
  <si>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</si>
  <si>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</si>
  <si>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</si>
  <si>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</si>
  <si>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</si>
  <si>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</si>
  <si>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</si>
  <si>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</si>
  <si>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</si>
  <si>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</si>
  <si>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</si>
  <si>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</si>
  <si>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</si>
  <si>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</si>
  <si>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</si>
  <si>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</si>
  <si>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</si>
  <si>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</si>
  <si>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</si>
  <si>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</si>
  <si>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</si>
  <si>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</si>
  <si>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</si>
  <si>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</si>
  <si>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</si>
  <si>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</si>
  <si>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</si>
  <si>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</si>
  <si>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</si>
  <si>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</si>
  <si>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</si>
  <si>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</si>
  <si>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</si>
  <si>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</si>
  <si>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</si>
  <si>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</si>
  <si>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</si>
  <si>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</si>
  <si>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</si>
  <si>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</si>
  <si>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</si>
  <si>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</si>
  <si>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</si>
  <si>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</si>
  <si>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</si>
  <si>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</si>
  <si>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</si>
  <si>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</si>
  <si>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</si>
  <si>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</si>
  <si>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</si>
  <si>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</si>
  <si>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</si>
  <si>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</si>
  <si>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</si>
  <si>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</si>
  <si>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</si>
  <si>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</si>
  <si>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</si>
  <si>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</si>
  <si>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</si>
  <si>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</si>
  <si>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</si>
  <si>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</si>
  <si>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</si>
  <si>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</si>
  <si>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</si>
  <si>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</si>
  <si>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</si>
  <si>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</si>
  <si>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</si>
  <si>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</si>
  <si>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</si>
  <si>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</si>
  <si>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</si>
  <si>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</si>
  <si>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</si>
  <si>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</si>
  <si>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</si>
  <si>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</si>
  <si>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</si>
  <si>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</si>
  <si>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</si>
  <si>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</si>
  <si>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</si>
  <si>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</si>
  <si>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</si>
  <si>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</si>
  <si>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</si>
  <si>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</si>
  <si>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</si>
  <si>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</si>
  <si>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</si>
  <si>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</si>
  <si>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</si>
  <si>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</si>
  <si>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</si>
  <si>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</si>
  <si>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</si>
  <si>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</si>
  <si>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</si>
  <si>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</si>
  <si>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</si>
  <si>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</si>
  <si>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</si>
  <si>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</si>
  <si>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</si>
  <si>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</si>
  <si>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</si>
  <si>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</si>
  <si>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</si>
  <si>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</si>
  <si>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</si>
  <si>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</si>
  <si>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</si>
  <si>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</si>
  <si>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</si>
  <si>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</si>
  <si>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</si>
  <si>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</si>
  <si>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</si>
  <si>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</si>
  <si>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</si>
  <si>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</si>
  <si>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</si>
  <si>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</si>
  <si>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</si>
  <si>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</si>
  <si>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</si>
  <si>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</si>
  <si>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</si>
  <si>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</si>
  <si>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</si>
  <si>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</si>
  <si>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</si>
  <si>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</si>
  <si>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</si>
  <si>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</si>
  <si>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</si>
  <si>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</si>
  <si>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</si>
  <si>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</si>
  <si>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</si>
  <si>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</si>
  <si>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</si>
  <si>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</si>
  <si>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</si>
  <si>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</si>
  <si>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</si>
  <si>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</si>
  <si>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</si>
  <si>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</si>
  <si>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</si>
  <si>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</si>
  <si>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</si>
  <si>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</si>
  <si>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</si>
  <si>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</si>
  <si>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</si>
  <si>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</si>
  <si>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</si>
  <si>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</si>
  <si>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</si>
  <si>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</si>
  <si>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</si>
  <si>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</si>
  <si>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</si>
  <si>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</si>
  <si>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</si>
  <si>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</si>
  <si>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</si>
  <si>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</si>
  <si>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</si>
  <si>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</si>
  <si>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</si>
  <si>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</si>
  <si>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</si>
  <si>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</si>
  <si>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</si>
  <si>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</si>
  <si>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</si>
  <si>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</si>
  <si>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</si>
  <si>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</si>
  <si>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</si>
  <si>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</si>
  <si>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</si>
  <si>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</si>
  <si>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</si>
  <si>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</si>
  <si>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</si>
  <si>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</si>
  <si>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</si>
  <si>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</si>
  <si>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</si>
  <si>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</si>
  <si>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</si>
  <si>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</si>
  <si>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</si>
  <si>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</si>
  <si>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</si>
  <si>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</si>
  <si>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</si>
  <si>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</si>
  <si>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</si>
  <si>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</si>
  <si>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</si>
  <si>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</si>
  <si>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</si>
  <si>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</si>
  <si>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</si>
  <si>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</si>
  <si>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</si>
  <si>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</si>
  <si>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</si>
  <si>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</si>
  <si>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</si>
  <si>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</si>
  <si>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</si>
  <si>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</si>
  <si>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</si>
  <si>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</si>
  <si>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</si>
  <si>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</si>
  <si>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</si>
  <si>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</si>
  <si>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</si>
  <si>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</si>
  <si>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</si>
  <si>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</si>
  <si>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</si>
  <si>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</si>
  <si>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</si>
  <si>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</si>
  <si>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</si>
  <si>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</si>
  <si>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</si>
  <si>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</si>
  <si>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</si>
  <si>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</si>
  <si>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</si>
  <si>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</si>
  <si>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</si>
  <si>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</si>
  <si>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</si>
  <si>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</si>
  <si>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</si>
  <si>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</si>
  <si>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</si>
  <si>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</si>
  <si>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</si>
  <si>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</si>
  <si>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</si>
  <si>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</si>
  <si>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</si>
  <si>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</si>
  <si>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</si>
  <si>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</si>
  <si>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</si>
  <si>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</si>
  <si>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</si>
  <si>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</si>
  <si>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</si>
  <si>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</si>
  <si>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</si>
  <si>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</si>
  <si>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</si>
  <si>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</si>
  <si>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</si>
  <si>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</si>
  <si>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</si>
  <si>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</si>
  <si>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</si>
  <si>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</si>
  <si>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</si>
  <si>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</si>
  <si>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</si>
  <si>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</si>
  <si>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</si>
  <si>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</si>
  <si>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</si>
  <si>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</si>
  <si>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</si>
  <si>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</si>
  <si>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</si>
  <si>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</si>
  <si>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</si>
  <si>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</si>
  <si>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</si>
  <si>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</si>
  <si>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</si>
  <si>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</si>
  <si>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</si>
  <si>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</si>
  <si>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</si>
  <si>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</si>
  <si>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</si>
  <si>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</si>
  <si>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</si>
  <si>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</si>
  <si>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</si>
  <si>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</si>
  <si>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</si>
  <si>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</si>
  <si>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</si>
  <si>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</si>
  <si>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</si>
  <si>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</si>
  <si>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</si>
  <si>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</si>
  <si>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</si>
  <si>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</si>
  <si>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</si>
  <si>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</si>
  <si>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</si>
  <si>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</si>
  <si>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</si>
  <si>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</si>
  <si>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</si>
  <si>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</si>
  <si>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</si>
  <si>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</si>
  <si>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</si>
  <si>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</si>
  <si>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</si>
  <si>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</si>
  <si>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</si>
  <si>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</si>
  <si>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</si>
  <si>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</si>
  <si>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</si>
  <si>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</si>
  <si>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</si>
  <si>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</si>
  <si>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</si>
  <si>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</si>
  <si>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</si>
  <si>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</si>
  <si>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</si>
  <si>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</si>
  <si>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</si>
  <si>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</si>
  <si>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</si>
  <si>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</si>
  <si>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</si>
  <si>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</si>
  <si>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</si>
  <si>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</si>
  <si>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</si>
  <si>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</si>
  <si>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</si>
  <si>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</si>
  <si>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</si>
  <si>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</si>
  <si>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</si>
  <si>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</si>
  <si>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</si>
  <si>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</si>
  <si>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</si>
  <si>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</si>
  <si>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</si>
  <si>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</si>
  <si>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</si>
  <si>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</si>
  <si>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</si>
  <si>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</si>
  <si>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</si>
  <si>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</si>
  <si>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</si>
  <si>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</si>
  <si>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</si>
  <si>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</si>
  <si>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</si>
  <si>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</si>
  <si>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</si>
  <si>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</si>
  <si>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</si>
  <si>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</si>
  <si>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</si>
  <si>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</si>
  <si>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</si>
  <si>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</si>
  <si>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</si>
  <si>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</si>
  <si>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</si>
  <si>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</si>
  <si>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</si>
  <si>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</si>
  <si>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</si>
  <si>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</si>
  <si>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</si>
  <si>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</si>
  <si>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</si>
  <si>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</si>
  <si>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</si>
  <si>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</si>
  <si>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</si>
  <si>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</si>
  <si>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</si>
  <si>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</si>
  <si>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</si>
  <si>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</si>
  <si>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</si>
  <si>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</si>
  <si>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</si>
  <si>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</si>
  <si>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</si>
  <si>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</si>
  <si>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</si>
  <si>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</si>
  <si>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</si>
  <si>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</si>
  <si>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</si>
  <si>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</si>
  <si>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</si>
  <si>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</si>
  <si>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</si>
  <si>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</si>
  <si>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</si>
  <si>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</si>
  <si>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</si>
  <si>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</si>
  <si>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</si>
  <si>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</si>
  <si>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</si>
  <si>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</si>
  <si>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</si>
  <si>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</si>
  <si>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</si>
  <si>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</si>
  <si>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</si>
  <si>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</si>
  <si>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</si>
  <si>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</si>
  <si>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</si>
  <si>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</si>
  <si>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</si>
  <si>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</si>
  <si>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</si>
  <si>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</si>
  <si>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</si>
  <si>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</si>
  <si>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</si>
  <si>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</si>
  <si>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</si>
  <si>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</si>
  <si>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</si>
  <si>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</si>
  <si>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</si>
  <si>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</si>
  <si>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</si>
  <si>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</si>
  <si>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</si>
  <si>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</si>
  <si>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</si>
  <si>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</si>
  <si>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</si>
  <si>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</si>
  <si>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</si>
  <si>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</si>
  <si>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</si>
  <si>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</si>
  <si>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</si>
  <si>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</si>
  <si>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</si>
  <si>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</si>
  <si>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</si>
  <si>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</si>
  <si>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</si>
  <si>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</si>
  <si>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</si>
  <si>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</si>
  <si>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</si>
  <si>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</si>
  <si>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</si>
  <si>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</si>
  <si>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</si>
  <si>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</si>
  <si>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</si>
  <si>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</si>
  <si>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</si>
  <si>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</si>
  <si>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</si>
  <si>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</si>
  <si>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</si>
  <si>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</si>
  <si>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</si>
  <si>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</si>
  <si>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</si>
  <si>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</si>
  <si>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</si>
  <si>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</si>
  <si>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</si>
  <si>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</si>
  <si>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</si>
  <si>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</si>
  <si>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</si>
  <si>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</si>
  <si>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</si>
  <si>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</si>
  <si>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</si>
  <si>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</si>
  <si>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</si>
  <si>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</si>
  <si>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</si>
  <si>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</si>
  <si>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</si>
  <si>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</si>
  <si>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</si>
  <si>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</si>
  <si>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</si>
  <si>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</si>
  <si>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</si>
  <si>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</si>
  <si>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</si>
  <si>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</si>
  <si>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</si>
  <si>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</si>
  <si>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</si>
  <si>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</si>
  <si>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</si>
  <si>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</si>
  <si>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</si>
  <si>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</si>
  <si>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</si>
  <si>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</si>
  <si>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</si>
  <si>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</si>
  <si>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</si>
  <si>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</si>
  <si>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</si>
  <si>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</si>
  <si>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</si>
  <si>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</si>
  <si>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</si>
  <si>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</si>
  <si>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</si>
  <si>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</si>
  <si>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</si>
  <si>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</si>
  <si>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</si>
  <si>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</si>
  <si>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</si>
  <si>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</si>
  <si>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</si>
  <si>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</si>
  <si>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</si>
  <si>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</si>
  <si>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</si>
  <si>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</si>
  <si>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</si>
  <si>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</si>
  <si>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</si>
  <si>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</si>
  <si>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</si>
  <si>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</si>
  <si>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</si>
  <si>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</si>
  <si>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</si>
  <si>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</si>
  <si>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</si>
  <si>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</si>
  <si>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</si>
  <si>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</si>
  <si>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</si>
  <si>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</si>
  <si>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</si>
  <si>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</si>
  <si>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</si>
  <si>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</si>
  <si>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</si>
  <si>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</si>
  <si>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</si>
  <si>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</si>
  <si>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</si>
  <si>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</si>
  <si>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</si>
  <si>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</si>
  <si>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</si>
  <si>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</si>
  <si>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</si>
  <si>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</si>
  <si>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</si>
  <si>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</si>
  <si>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</si>
  <si>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</si>
  <si>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</si>
  <si>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</si>
  <si>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</si>
  <si>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</si>
  <si>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</si>
  <si>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</si>
  <si>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</si>
  <si>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</si>
  <si>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</si>
  <si>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</si>
  <si>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</si>
  <si>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</si>
  <si>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</si>
  <si>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</si>
  <si>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</si>
  <si>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</si>
  <si>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</si>
  <si>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</si>
  <si>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</si>
  <si>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</si>
  <si>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</si>
  <si>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</si>
  <si>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</si>
  <si>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</si>
  <si>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</si>
  <si>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</si>
  <si>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</si>
  <si>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</si>
  <si>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</si>
  <si>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</si>
  <si>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</si>
  <si>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</si>
  <si>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</si>
  <si>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</si>
  <si>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</si>
  <si>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</si>
  <si>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</si>
  <si>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</si>
  <si>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</si>
  <si>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</si>
  <si>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</si>
  <si>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</si>
  <si>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</si>
  <si>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</si>
  <si>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</si>
  <si>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</si>
  <si>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</si>
  <si>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</si>
  <si>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</si>
  <si>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</si>
  <si>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</si>
  <si>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</si>
  <si>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</si>
  <si>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</si>
  <si>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</si>
  <si>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</si>
  <si>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</si>
  <si>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</si>
  <si>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</si>
  <si>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</si>
  <si>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</si>
  <si>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</si>
  <si>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</si>
  <si>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</si>
  <si>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</si>
  <si>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</si>
  <si>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</si>
  <si>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</si>
  <si>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</si>
  <si>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</si>
  <si>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</si>
  <si>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</si>
  <si>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</si>
  <si>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</si>
  <si>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</si>
  <si>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</si>
  <si>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</si>
  <si>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</si>
  <si>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</si>
  <si>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</si>
  <si>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</si>
  <si>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</si>
  <si>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</si>
  <si>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</si>
  <si>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</si>
  <si>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</si>
  <si>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</si>
  <si>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</si>
  <si>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</si>
  <si>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</si>
  <si>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</si>
  <si>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</si>
  <si>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</si>
  <si>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</si>
  <si>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</si>
  <si>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</si>
  <si>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</si>
  <si>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</si>
  <si>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</si>
  <si>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</si>
  <si>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</si>
  <si>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</si>
  <si>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</si>
  <si>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</si>
  <si>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</si>
  <si>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</si>
  <si>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</si>
  <si>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</si>
  <si>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</si>
  <si>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</si>
  <si>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</si>
  <si>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</si>
  <si>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</si>
  <si>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</si>
  <si>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</si>
  <si>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</si>
  <si>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</si>
  <si>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</si>
  <si>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</si>
  <si>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</si>
  <si>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</si>
  <si>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</si>
  <si>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</si>
  <si>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</si>
  <si>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</si>
  <si>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</si>
  <si>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</si>
  <si>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</si>
  <si>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</si>
  <si>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</si>
  <si>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</si>
  <si>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</si>
  <si>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</si>
  <si>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</si>
  <si>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</si>
  <si>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</si>
  <si>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</si>
  <si>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</si>
  <si>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</si>
  <si>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</si>
  <si>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</si>
  <si>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</si>
  <si>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</si>
  <si>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</si>
  <si>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</si>
  <si>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</si>
  <si>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</si>
  <si>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</si>
  <si>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</si>
  <si>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</si>
  <si>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</si>
  <si>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</si>
  <si>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</si>
  <si>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</si>
  <si>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</si>
  <si>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</si>
  <si>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</si>
  <si>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</si>
  <si>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</si>
  <si>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</si>
  <si>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</si>
  <si>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</si>
  <si>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</si>
  <si>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</si>
  <si>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</si>
  <si>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</si>
  <si>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</si>
  <si>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</si>
  <si>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</si>
  <si>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</si>
  <si>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</si>
  <si>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</si>
  <si>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</si>
  <si>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</si>
  <si>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</si>
  <si>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</si>
  <si>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</si>
  <si>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</si>
  <si>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</si>
  <si>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</si>
  <si>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</si>
  <si>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</si>
  <si>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</si>
  <si>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</si>
  <si>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</si>
  <si>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</si>
  <si>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</si>
  <si>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</si>
  <si>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</si>
  <si>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</si>
  <si>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</si>
  <si>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</si>
  <si>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</si>
  <si>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</si>
  <si>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</si>
  <si>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</si>
  <si>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</si>
  <si>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</si>
  <si>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</si>
  <si>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</si>
  <si>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</si>
  <si>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</si>
  <si>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</si>
  <si>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</si>
  <si>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</si>
  <si>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</si>
  <si>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</si>
  <si>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</si>
  <si>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</si>
  <si>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</si>
  <si>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</si>
  <si>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</si>
  <si>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</si>
  <si>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</si>
  <si>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</si>
  <si>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</si>
  <si>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</si>
  <si>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</si>
  <si>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</si>
  <si>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</si>
  <si>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</si>
  <si>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</si>
  <si>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</si>
  <si>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</si>
  <si>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</si>
  <si>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</si>
  <si>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</si>
  <si>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</si>
  <si>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</si>
  <si>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</si>
  <si>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</si>
  <si>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</si>
  <si>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</si>
  <si>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</si>
  <si>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</si>
  <si>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</si>
  <si>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</si>
  <si>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</si>
  <si>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</si>
  <si>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</si>
  <si>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</si>
  <si>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</si>
  <si>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</si>
  <si>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</si>
  <si>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</si>
  <si>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</si>
  <si>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</si>
  <si>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</si>
  <si>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</si>
  <si>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</si>
  <si>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</si>
  <si>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</si>
  <si>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</si>
  <si>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</si>
  <si>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</si>
  <si>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</si>
  <si>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</si>
  <si>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</si>
  <si>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</si>
  <si>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</si>
  <si>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</si>
  <si>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</si>
  <si>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</si>
  <si>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</si>
  <si>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</si>
  <si>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</si>
  <si>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</si>
  <si>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</si>
  <si>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</si>
  <si>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</si>
  <si>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</si>
  <si>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</si>
  <si>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</si>
  <si>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</si>
  <si>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</si>
  <si>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</si>
  <si>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</si>
  <si>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</si>
  <si>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</si>
  <si>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</si>
  <si>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</si>
  <si>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</si>
  <si>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</si>
  <si>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</si>
  <si>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</si>
  <si>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</si>
  <si>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</si>
  <si>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</si>
  <si>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</si>
  <si>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</si>
  <si>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</si>
  <si>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</si>
  <si>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</si>
  <si>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</si>
  <si>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</si>
  <si>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</si>
  <si>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</si>
  <si>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</si>
  <si>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</si>
  <si>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</si>
  <si>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</si>
  <si>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</si>
  <si>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</si>
  <si>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</si>
  <si>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</si>
  <si>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</si>
  <si>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</si>
  <si>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</si>
  <si>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</si>
  <si>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</si>
  <si>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</si>
  <si>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</si>
  <si>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</si>
  <si>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</si>
  <si>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</si>
  <si>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</si>
  <si>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</si>
  <si>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</si>
  <si>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</si>
  <si>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</si>
  <si>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</si>
  <si>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</si>
  <si>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</si>
  <si>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</si>
  <si>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</si>
  <si>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</si>
  <si>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</si>
  <si>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</si>
  <si>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</si>
  <si>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</si>
  <si>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</si>
  <si>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</si>
  <si>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</si>
  <si>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</si>
  <si>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</si>
  <si>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</si>
  <si>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</si>
  <si>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</si>
  <si>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</si>
  <si>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</si>
  <si>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</si>
  <si>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</si>
  <si>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</si>
  <si>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</si>
  <si>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</si>
  <si>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</si>
  <si>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</si>
  <si>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</si>
  <si>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</si>
  <si>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</si>
  <si>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</si>
  <si>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</si>
  <si>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</si>
  <si>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</si>
  <si>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</si>
  <si>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</si>
  <si>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</si>
  <si>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</si>
  <si>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</si>
  <si>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</si>
  <si>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</si>
  <si>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</si>
  <si>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</si>
  <si>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</si>
  <si>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</si>
  <si>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</si>
  <si>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</si>
  <si>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</si>
  <si>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</si>
  <si>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</si>
  <si>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</si>
  <si>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</si>
  <si>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</si>
  <si>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</si>
  <si>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</si>
  <si>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</si>
  <si>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</si>
  <si>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</si>
  <si>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</si>
  <si>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</si>
  <si>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</si>
  <si>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</si>
  <si>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</si>
  <si>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</si>
  <si>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</si>
  <si>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</si>
  <si>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</si>
  <si>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</si>
  <si>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</si>
  <si>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</si>
  <si>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</si>
  <si>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</si>
  <si>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</si>
  <si>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</si>
  <si>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</si>
  <si>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</si>
  <si>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</si>
  <si>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</si>
  <si>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</si>
  <si>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</si>
  <si>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</si>
  <si>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</si>
  <si>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</si>
  <si>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</si>
  <si>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</si>
  <si>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</si>
  <si>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</si>
  <si>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</si>
  <si>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</si>
  <si>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</si>
  <si>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</si>
  <si>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</si>
  <si>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</si>
  <si>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</si>
  <si>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</si>
  <si>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</si>
  <si>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</si>
  <si>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</si>
  <si>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</si>
  <si>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</si>
  <si>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</si>
  <si>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</si>
  <si>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</si>
  <si>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</si>
  <si>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</si>
  <si>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</si>
  <si>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</si>
  <si>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</si>
  <si>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</si>
  <si>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</si>
  <si>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</si>
  <si>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</si>
  <si>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</si>
  <si>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</si>
  <si>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</si>
  <si>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</si>
  <si>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</si>
  <si>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</si>
  <si>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</si>
  <si>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</si>
  <si>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</si>
  <si>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</si>
  <si>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</si>
  <si>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</si>
  <si>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</si>
  <si>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</si>
  <si>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</si>
  <si>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</si>
  <si>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</si>
  <si>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</si>
  <si>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</si>
  <si>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</si>
  <si>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</si>
  <si>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</si>
  <si>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</si>
  <si>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</si>
  <si>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</si>
  <si>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</si>
  <si>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</si>
  <si>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</si>
  <si>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</si>
  <si>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</si>
  <si>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</si>
  <si>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</si>
  <si>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</si>
  <si>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</si>
  <si>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</si>
  <si>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</si>
  <si>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</si>
  <si>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</si>
  <si>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</si>
  <si>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</si>
  <si>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</si>
  <si>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</si>
  <si>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</si>
  <si>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</si>
  <si>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</si>
  <si>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</si>
  <si>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</si>
  <si>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</si>
  <si>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</si>
  <si>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</si>
  <si>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</si>
  <si>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</si>
  <si>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</si>
  <si>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</si>
  <si>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</si>
  <si>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</si>
  <si>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</si>
  <si>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</si>
  <si>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</si>
  <si>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</si>
  <si>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</si>
  <si>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</si>
  <si>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</si>
  <si>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</si>
  <si>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</si>
  <si>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</si>
  <si>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</si>
  <si>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</si>
  <si>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</si>
  <si>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</si>
  <si>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</si>
  <si>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</si>
  <si>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</si>
  <si>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</si>
  <si>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</si>
  <si>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</si>
  <si>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</si>
  <si>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</si>
  <si>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</si>
  <si>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</si>
  <si>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</si>
  <si>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</si>
  <si>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</si>
  <si>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</si>
  <si>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</si>
  <si>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</si>
  <si>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</si>
  <si>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</si>
  <si>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</si>
  <si>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</si>
  <si>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</si>
  <si>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</si>
  <si>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</si>
  <si>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</si>
  <si>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</si>
  <si>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</si>
  <si>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</si>
  <si>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</si>
  <si>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</si>
  <si>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</si>
  <si>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</si>
  <si>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</si>
  <si>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</si>
  <si>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</si>
  <si>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</si>
  <si>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</si>
  <si>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</si>
  <si>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</si>
  <si>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</si>
  <si>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</si>
  <si>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</si>
  <si>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</si>
  <si>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</si>
  <si>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</si>
  <si>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</si>
  <si>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</si>
  <si>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</si>
  <si>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</si>
  <si>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</si>
  <si>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</si>
  <si>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</si>
  <si>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</si>
  <si>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</si>
  <si>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</si>
  <si>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</si>
  <si>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</si>
  <si>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</si>
  <si>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</si>
  <si>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</si>
  <si>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</si>
  <si>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</si>
  <si>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</si>
  <si>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</si>
  <si>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</si>
  <si>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</si>
  <si>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</si>
  <si>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</si>
  <si>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</si>
  <si>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</si>
  <si>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</si>
  <si>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</si>
  <si>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</si>
  <si>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</si>
  <si>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</si>
  <si>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</si>
  <si>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</si>
  <si>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</si>
  <si>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</si>
  <si>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</si>
  <si>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</si>
  <si>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</si>
  <si>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</si>
  <si>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</si>
  <si>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</si>
  <si>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</si>
  <si>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</si>
  <si>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</si>
  <si>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</si>
  <si>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</si>
  <si>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</si>
  <si>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</si>
  <si>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</si>
  <si>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</si>
  <si>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</si>
  <si>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</si>
  <si>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</si>
  <si>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</si>
  <si>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</si>
  <si>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</si>
  <si>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</si>
  <si>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</si>
  <si>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</si>
  <si>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</si>
  <si>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</si>
  <si>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</si>
  <si>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</si>
  <si>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</si>
  <si>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</si>
  <si>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</si>
  <si>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</si>
  <si>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</si>
  <si>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</si>
  <si>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</si>
  <si>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</si>
  <si>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</si>
  <si>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</si>
  <si>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</si>
  <si>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</si>
  <si>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</si>
  <si>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</si>
  <si>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</si>
  <si>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</si>
  <si>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</si>
  <si>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</si>
  <si>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</si>
  <si>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</si>
  <si>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</si>
  <si>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</si>
  <si>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</si>
  <si>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</si>
  <si>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</si>
  <si>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</si>
  <si>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</si>
  <si>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</si>
  <si>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</si>
  <si>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</si>
  <si>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</si>
  <si>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</si>
  <si>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</si>
  <si>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</si>
  <si>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</si>
  <si>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</si>
  <si>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</si>
  <si>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</si>
  <si>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</si>
  <si>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</si>
  <si>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</si>
  <si>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</si>
  <si>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</si>
  <si>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</si>
  <si>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</si>
  <si>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</si>
  <si>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</si>
  <si>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</si>
  <si>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</si>
  <si>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</si>
  <si>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</si>
  <si>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</si>
  <si>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</si>
  <si>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</si>
  <si>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</si>
  <si>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</si>
  <si>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</si>
  <si>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</si>
  <si>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</si>
  <si>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</si>
  <si>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</si>
  <si>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</si>
  <si>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</si>
  <si>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</si>
  <si>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</si>
  <si>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</si>
  <si>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</si>
  <si>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</si>
  <si>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</si>
  <si>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</si>
  <si>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</si>
  <si>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</si>
  <si>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</si>
  <si>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</si>
  <si>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</si>
  <si>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</si>
  <si>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</si>
  <si>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</si>
  <si>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</si>
  <si>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</si>
  <si>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</si>
  <si>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</si>
  <si>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</si>
  <si>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</si>
  <si>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</si>
  <si>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</si>
  <si>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</si>
  <si>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</si>
  <si>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</si>
  <si>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</si>
  <si>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</si>
  <si>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</si>
  <si>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</si>
  <si>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</si>
  <si>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</si>
  <si>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</si>
  <si>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</si>
  <si>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</si>
  <si>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</si>
  <si>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</si>
  <si>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</si>
  <si>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</si>
  <si>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</si>
  <si>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</si>
  <si>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</si>
  <si>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</si>
  <si>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</si>
  <si>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</si>
  <si>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</si>
  <si>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</si>
  <si>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</si>
  <si>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</si>
  <si>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</si>
  <si>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</si>
  <si>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</si>
  <si>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</si>
  <si>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</si>
  <si>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</si>
  <si>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</si>
  <si>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</si>
  <si>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</si>
  <si>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</si>
  <si>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</si>
  <si>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</si>
  <si>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</si>
  <si>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</si>
  <si>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</si>
  <si>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</si>
  <si>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</si>
  <si>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</si>
  <si>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</si>
  <si>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</si>
  <si>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</si>
  <si>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</si>
  <si>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</si>
  <si>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</si>
  <si>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</si>
  <si>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</si>
  <si>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</si>
  <si>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</si>
  <si>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</si>
  <si>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</si>
  <si>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</si>
  <si>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</si>
  <si>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</si>
  <si>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</si>
  <si>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</si>
  <si>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</si>
  <si>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</si>
  <si>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</si>
  <si>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</si>
  <si>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</si>
  <si>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</si>
  <si>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</si>
  <si>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</si>
  <si>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</si>
  <si>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</si>
  <si>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</si>
  <si>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</si>
  <si>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</si>
  <si>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</si>
  <si>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</si>
  <si>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</si>
  <si>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</si>
  <si>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</si>
  <si>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</si>
  <si>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</si>
  <si>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</si>
  <si>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</si>
  <si>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</si>
  <si>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</si>
  <si>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</si>
  <si>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</si>
  <si>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</si>
  <si>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</si>
  <si>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</si>
  <si>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</si>
  <si>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</si>
  <si>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</si>
  <si>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</si>
  <si>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</si>
  <si>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</si>
  <si>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</si>
  <si>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</si>
  <si>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</si>
  <si>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</si>
  <si>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</si>
  <si>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</si>
  <si>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</si>
  <si>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</si>
  <si>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</si>
  <si>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</si>
  <si>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</si>
  <si>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</si>
  <si>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</si>
  <si>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</si>
  <si>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</si>
  <si>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</si>
  <si>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</si>
  <si>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</si>
  <si>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</si>
  <si>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</si>
  <si>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</si>
  <si>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</si>
  <si>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</si>
  <si>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</si>
  <si>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</si>
  <si>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</si>
  <si>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</si>
  <si>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</si>
  <si>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</si>
  <si>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</si>
  <si>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</si>
  <si>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</si>
  <si>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</si>
  <si>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</si>
  <si>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</si>
  <si>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</si>
  <si>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</si>
  <si>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</si>
  <si>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</si>
  <si>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</si>
  <si>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</si>
  <si>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</si>
  <si>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</si>
  <si>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</si>
  <si>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</si>
  <si>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</si>
  <si>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</si>
  <si>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</si>
  <si>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</si>
  <si>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</si>
  <si>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</si>
  <si>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</si>
  <si>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</si>
  <si>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</si>
  <si>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</si>
  <si>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</si>
  <si>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</si>
  <si>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</si>
  <si>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</si>
  <si>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</si>
  <si>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</si>
  <si>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</si>
  <si>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</si>
  <si>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</si>
  <si>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</si>
  <si>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</si>
  <si>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</si>
  <si>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</si>
  <si>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</si>
  <si>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</si>
  <si>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</si>
  <si>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</si>
  <si>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</si>
  <si>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</si>
  <si>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</si>
  <si>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</si>
  <si>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</si>
  <si>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</si>
  <si>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</si>
  <si>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</si>
  <si>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</si>
  <si>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</si>
  <si>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</si>
  <si>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</si>
  <si>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</si>
  <si>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</si>
  <si>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</si>
  <si>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</si>
  <si>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</si>
  <si>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</si>
  <si>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</si>
  <si>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</si>
  <si>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</si>
  <si>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</si>
  <si>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</si>
  <si>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</si>
  <si>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</si>
  <si>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</si>
  <si>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</si>
  <si>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</si>
  <si>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</si>
  <si>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</si>
  <si>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</si>
  <si>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</si>
  <si>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</si>
  <si>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</si>
  <si>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</si>
  <si>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</si>
  <si>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</si>
  <si>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</si>
  <si>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</si>
  <si>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</si>
  <si>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</si>
  <si>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</si>
  <si>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</si>
  <si>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</si>
  <si>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</si>
  <si>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</si>
  <si>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</si>
  <si>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</si>
  <si>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</si>
  <si>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</si>
  <si>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</si>
  <si>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</si>
  <si>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</si>
  <si>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</si>
  <si>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</si>
  <si>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</si>
  <si>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</si>
  <si>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</si>
  <si>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</si>
  <si>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</si>
  <si>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</si>
  <si>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</si>
  <si>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</si>
  <si>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</si>
  <si>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</si>
  <si>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</si>
  <si>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</si>
  <si>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</si>
  <si>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</si>
  <si>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</si>
  <si>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</si>
  <si>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</si>
  <si>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</si>
  <si>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</si>
  <si>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</si>
  <si>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</si>
  <si>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</si>
  <si>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</si>
  <si>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</si>
  <si>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</si>
  <si>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</si>
  <si>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</si>
  <si>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</si>
  <si>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</si>
  <si>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</si>
  <si>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</si>
  <si>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</si>
  <si>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</si>
  <si>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</si>
  <si>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</si>
  <si>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</si>
  <si>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</si>
  <si>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</si>
  <si>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</si>
  <si>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</si>
  <si>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</si>
  <si>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</si>
  <si>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</si>
  <si>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</si>
  <si>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</si>
  <si>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</si>
  <si>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</si>
  <si>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</si>
  <si>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</si>
  <si>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</si>
  <si>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</si>
  <si>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</si>
  <si>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</si>
  <si>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</si>
  <si>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</si>
  <si>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</si>
  <si>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</si>
  <si>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</si>
  <si>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</si>
  <si>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</si>
  <si>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</si>
  <si>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</si>
  <si>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</si>
  <si>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</si>
  <si>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</si>
  <si>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</si>
  <si>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</si>
  <si>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</si>
  <si>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</si>
  <si>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</si>
  <si>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</si>
  <si>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</si>
  <si>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</si>
  <si>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</si>
  <si>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</si>
  <si>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</si>
  <si>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</si>
  <si>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</si>
  <si>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</si>
  <si>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</si>
  <si>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</si>
  <si>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</si>
  <si>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</si>
  <si>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</si>
  <si>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</si>
  <si>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</si>
  <si>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</si>
  <si>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</si>
  <si>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</si>
  <si>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</si>
  <si>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</si>
  <si>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</si>
  <si>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</si>
  <si>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</si>
  <si>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</si>
  <si>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</si>
  <si>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</si>
  <si>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</si>
  <si>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</si>
  <si>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</si>
  <si>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</si>
  <si>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</si>
  <si>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</si>
  <si>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</si>
  <si>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</si>
  <si>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</si>
  <si>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</si>
  <si>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</si>
  <si>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</si>
  <si>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</si>
  <si>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</si>
  <si>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</si>
  <si>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</si>
  <si>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</si>
  <si>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</si>
  <si>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</si>
  <si>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</si>
  <si>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</si>
  <si>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</si>
  <si>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</si>
  <si>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</si>
  <si>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</si>
  <si>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</si>
  <si>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</si>
  <si>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</si>
  <si>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</si>
  <si>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</si>
  <si>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</si>
  <si>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</si>
  <si>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</si>
  <si>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</si>
  <si>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</si>
  <si>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</si>
  <si>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</si>
  <si>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</si>
  <si>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</si>
  <si>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</si>
  <si>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</si>
  <si>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</si>
  <si>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</si>
  <si>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</si>
  <si>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</si>
  <si>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</si>
  <si>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</si>
  <si>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</si>
  <si>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</si>
  <si>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</si>
  <si>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</si>
  <si>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</si>
  <si>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</si>
  <si>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</si>
  <si>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</si>
  <si>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</si>
  <si>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</si>
  <si>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</si>
  <si>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</si>
  <si>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</si>
  <si>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</si>
  <si>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</si>
  <si>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</si>
  <si>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</si>
  <si>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</si>
  <si>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</si>
  <si>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</si>
  <si>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</si>
  <si>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</si>
  <si>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</si>
  <si>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</si>
  <si>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</si>
  <si>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</si>
  <si>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</si>
  <si>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</si>
  <si>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</si>
  <si>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</si>
  <si>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</si>
  <si>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</si>
  <si>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</si>
  <si>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</si>
  <si>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</si>
  <si>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</si>
  <si>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</si>
  <si>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</si>
  <si>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</si>
  <si>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</si>
  <si>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</si>
  <si>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</si>
  <si>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</si>
  <si>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</si>
  <si>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</si>
  <si>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</si>
  <si>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</si>
  <si>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</si>
  <si>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</si>
  <si>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</si>
  <si>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</si>
  <si>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</si>
  <si>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</si>
  <si>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</si>
  <si>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</si>
  <si>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</si>
  <si>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</si>
  <si>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</si>
  <si>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</si>
  <si>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</si>
  <si>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</si>
  <si>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</si>
  <si>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</si>
  <si>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</si>
  <si>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</si>
  <si>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</si>
  <si>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</si>
  <si>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</si>
  <si>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</si>
  <si>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</si>
  <si>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</si>
  <si>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</si>
  <si>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</si>
  <si>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</si>
  <si>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</si>
  <si>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</si>
  <si>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</si>
  <si>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</si>
  <si>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</si>
  <si>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</si>
  <si>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</si>
  <si>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</si>
  <si>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</si>
  <si>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</si>
  <si>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</si>
  <si>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</si>
  <si>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</si>
  <si>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</si>
  <si>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</si>
  <si>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</si>
  <si>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</si>
  <si>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</si>
  <si>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</si>
  <si>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</si>
  <si>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</si>
  <si>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</si>
  <si>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</si>
  <si>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</si>
  <si>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</si>
  <si>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</si>
  <si>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</si>
  <si>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</si>
  <si>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</si>
  <si>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</si>
  <si>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</si>
  <si>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</si>
  <si>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</si>
  <si>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</si>
  <si>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</si>
  <si>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</si>
  <si>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</si>
  <si>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</si>
  <si>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</si>
  <si>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</si>
  <si>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</si>
  <si>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</si>
  <si>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</si>
  <si>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</si>
  <si>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</si>
  <si>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</si>
  <si>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</si>
  <si>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</si>
  <si>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</si>
  <si>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</si>
  <si>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</si>
  <si>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</si>
  <si>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</si>
  <si>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</si>
  <si>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</si>
  <si>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</si>
  <si>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</si>
  <si>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</si>
  <si>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</si>
  <si>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</si>
  <si>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</si>
  <si>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</si>
  <si>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</si>
  <si>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</si>
  <si>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</si>
  <si>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</si>
  <si>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</si>
  <si>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</si>
  <si>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</si>
  <si>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</si>
  <si>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</si>
  <si>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</si>
  <si>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</si>
  <si>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</si>
  <si>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</si>
  <si>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</si>
  <si>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</si>
  <si>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</si>
  <si>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</si>
  <si>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</si>
  <si>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</si>
  <si>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</si>
  <si>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</si>
  <si>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</si>
  <si>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</si>
  <si>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</si>
  <si>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</si>
  <si>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</si>
  <si>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</si>
  <si>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</si>
  <si>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</si>
  <si>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</si>
  <si>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</si>
  <si>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</si>
  <si>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</si>
  <si>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</si>
  <si>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</si>
  <si>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</si>
  <si>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</si>
  <si>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</si>
  <si>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</si>
  <si>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</si>
  <si>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</si>
  <si>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</si>
  <si>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</si>
  <si>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</si>
  <si>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</si>
  <si>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</si>
  <si>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</si>
  <si>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</si>
  <si>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</si>
  <si>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</si>
  <si>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</si>
  <si>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</si>
  <si>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</si>
  <si>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</si>
  <si>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</si>
  <si>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</si>
  <si>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</si>
  <si>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</si>
  <si>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</si>
  <si>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</si>
  <si>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</si>
  <si>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</si>
  <si>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</si>
  <si>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</si>
  <si>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</si>
  <si>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</si>
  <si>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</si>
  <si>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</si>
  <si>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</si>
  <si>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</si>
  <si>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</si>
  <si>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</si>
  <si>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</si>
  <si>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</si>
  <si>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</si>
  <si>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</si>
  <si>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</si>
  <si>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</si>
  <si>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</si>
  <si>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</si>
  <si>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</si>
  <si>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</si>
  <si>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</si>
  <si>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</si>
  <si>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</si>
  <si>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</si>
  <si>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</si>
  <si>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</si>
  <si>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</si>
  <si>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</si>
  <si>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</si>
  <si>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</si>
  <si>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</si>
  <si>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</si>
  <si>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</si>
  <si>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</si>
  <si>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</si>
  <si>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</si>
  <si>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</si>
  <si>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</si>
  <si>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</si>
  <si>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</si>
  <si>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</si>
  <si>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</si>
  <si>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</si>
  <si>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</si>
  <si>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</si>
  <si>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</si>
  <si>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</si>
  <si>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</si>
  <si>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</si>
  <si>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</si>
  <si>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</si>
  <si>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</si>
  <si>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</si>
  <si>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</si>
  <si>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</si>
  <si>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</si>
  <si>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</si>
  <si>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</si>
  <si>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</si>
  <si>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</si>
  <si>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</si>
  <si>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</si>
  <si>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</si>
  <si>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</si>
  <si>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</si>
  <si>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</si>
  <si>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</si>
  <si>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</si>
  <si>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</si>
  <si>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</si>
  <si>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</si>
  <si>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</si>
  <si>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</si>
  <si>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</si>
  <si>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</si>
  <si>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</si>
  <si>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</si>
  <si>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</si>
  <si>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</si>
  <si>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</si>
  <si>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</si>
  <si>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</si>
  <si>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</si>
  <si>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</si>
  <si>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</si>
  <si>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</si>
  <si>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</si>
  <si>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</si>
  <si>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</si>
  <si>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</si>
  <si>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</si>
  <si>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</si>
  <si>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</si>
  <si>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</si>
  <si>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</si>
  <si>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</si>
  <si>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</si>
  <si>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</si>
  <si>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</si>
  <si>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</si>
  <si>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</si>
  <si>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</si>
  <si>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</si>
  <si>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</si>
  <si>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</si>
  <si>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</si>
  <si>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</si>
  <si>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</si>
  <si>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</si>
  <si>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</si>
  <si>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</si>
  <si>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</si>
  <si>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</si>
  <si>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</si>
  <si>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</si>
  <si>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</si>
  <si>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</si>
  <si>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</si>
  <si>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</si>
  <si>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</si>
  <si>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</si>
  <si>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</si>
  <si>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</si>
  <si>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</si>
  <si>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</si>
  <si>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</si>
  <si>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</si>
  <si>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</si>
  <si>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</si>
  <si>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</si>
  <si>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</si>
  <si>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</si>
  <si>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</si>
  <si>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</si>
  <si>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</si>
  <si>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</si>
  <si>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</si>
  <si>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</si>
  <si>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</si>
  <si>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</si>
  <si>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</si>
  <si>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</si>
  <si>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</si>
  <si>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</si>
  <si>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</si>
  <si>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</si>
  <si>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</si>
  <si>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</si>
  <si>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</si>
  <si>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</si>
  <si>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</si>
  <si>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</si>
  <si>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</si>
  <si>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</si>
  <si>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</si>
  <si>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</si>
  <si>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</si>
  <si>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</si>
  <si>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</si>
  <si>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</si>
  <si>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</si>
  <si>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</si>
  <si>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</si>
  <si>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</si>
  <si>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</si>
  <si>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</si>
  <si>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</si>
  <si>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</si>
  <si>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</si>
  <si>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</si>
  <si>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</si>
  <si>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</si>
  <si>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</si>
  <si>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</si>
  <si>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</si>
  <si>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</si>
  <si>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</si>
  <si>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</si>
  <si>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</si>
  <si>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</si>
  <si>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</si>
  <si>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</si>
  <si>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</si>
  <si>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</si>
  <si>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</si>
  <si>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</si>
  <si>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</si>
  <si>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</si>
  <si>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</si>
  <si>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</si>
  <si>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</si>
  <si>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</si>
  <si>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</si>
  <si>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</si>
  <si>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</si>
  <si>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</si>
  <si>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</si>
  <si>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</si>
  <si>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</si>
  <si>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</si>
  <si>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</si>
  <si>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</si>
  <si>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</si>
  <si>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</si>
  <si>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</si>
  <si>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</si>
  <si>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</si>
  <si>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</si>
  <si>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</si>
  <si>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</si>
  <si>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</si>
  <si>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</si>
  <si>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</si>
  <si>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</si>
  <si>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</si>
  <si>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</si>
  <si>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</si>
  <si>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</si>
  <si>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</si>
  <si>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</si>
  <si>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</si>
  <si>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</si>
  <si>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</si>
  <si>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</si>
  <si>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</si>
  <si>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</si>
  <si>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</si>
  <si>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</si>
  <si>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</si>
  <si>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</si>
  <si>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</si>
  <si>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</si>
  <si>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</si>
  <si>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</si>
  <si>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</si>
  <si>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</si>
  <si>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</si>
  <si>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</si>
  <si>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</si>
  <si>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</si>
  <si>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</si>
  <si>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</si>
  <si>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</si>
  <si>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</si>
  <si>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</si>
  <si>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</si>
  <si>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</si>
  <si>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</si>
  <si>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</si>
  <si>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</si>
  <si>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</si>
  <si>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</si>
  <si>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</si>
  <si>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</si>
  <si>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</si>
  <si>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</si>
  <si>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</si>
  <si>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</si>
  <si>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</si>
  <si>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</si>
  <si>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</si>
  <si>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</si>
  <si>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</si>
  <si>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</si>
  <si>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</si>
  <si>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</si>
  <si>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</si>
  <si>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</si>
  <si>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</si>
  <si>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</si>
  <si>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</si>
  <si>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</si>
  <si>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</si>
  <si>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</si>
  <si>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</si>
  <si>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</si>
  <si>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</si>
  <si>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</si>
  <si>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</si>
  <si>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</si>
  <si>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</si>
  <si>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</si>
  <si>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</si>
  <si>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</si>
  <si>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</si>
  <si>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</si>
  <si>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</si>
  <si>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</si>
  <si>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</si>
  <si>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</si>
  <si>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</si>
  <si>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</si>
  <si>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</si>
  <si>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</si>
  <si>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</si>
  <si>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</si>
  <si>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</si>
  <si>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</si>
  <si>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</si>
  <si>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</si>
  <si>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</si>
  <si>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</si>
  <si>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</si>
  <si>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</si>
  <si>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</si>
  <si>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</si>
  <si>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</si>
  <si>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</si>
  <si>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</si>
  <si>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</si>
  <si>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</si>
  <si>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</si>
  <si>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</si>
  <si>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</si>
  <si>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</si>
  <si>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</si>
  <si>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</si>
  <si>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</si>
  <si>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</si>
  <si>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</si>
  <si>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</si>
  <si>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</si>
  <si>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</si>
  <si>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</si>
  <si>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</si>
  <si>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</si>
  <si>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</si>
  <si>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</si>
  <si>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</si>
  <si>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</si>
  <si>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</si>
  <si>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</si>
  <si>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</si>
  <si>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</si>
  <si>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</si>
  <si>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</si>
  <si>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</si>
  <si>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</si>
  <si>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</si>
  <si>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</si>
  <si>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</si>
  <si>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</si>
  <si>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</si>
  <si>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</si>
  <si>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</si>
  <si>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</si>
  <si>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</si>
  <si>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</si>
  <si>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</si>
  <si>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</si>
  <si>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</si>
  <si>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</si>
  <si>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</si>
  <si>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</si>
  <si>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</si>
  <si>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</si>
  <si>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</si>
  <si>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</si>
  <si>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</si>
  <si>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</si>
  <si>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</si>
  <si>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</si>
  <si>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</si>
  <si>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</si>
  <si>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</si>
  <si>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</si>
  <si>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</si>
  <si>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</si>
  <si>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</si>
  <si>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</si>
  <si>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</si>
  <si>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</si>
  <si>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</si>
  <si>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</si>
  <si>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</si>
  <si>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</si>
  <si>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</si>
  <si>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</si>
  <si>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</si>
  <si>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</si>
  <si>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</si>
  <si>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</si>
  <si>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</si>
  <si>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</si>
  <si>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</si>
  <si>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</si>
  <si>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</si>
  <si>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</si>
  <si>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</si>
  <si>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</si>
  <si>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</si>
  <si>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</si>
  <si>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</si>
  <si>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</si>
  <si>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</si>
  <si>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</si>
  <si>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</si>
  <si>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</si>
  <si>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</si>
  <si>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</si>
  <si>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</si>
  <si>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</si>
  <si>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</si>
  <si>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</si>
  <si>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</si>
  <si>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</si>
  <si>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</si>
  <si>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</si>
  <si>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</si>
  <si>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</si>
  <si>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</si>
  <si>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</si>
  <si>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</si>
  <si>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</si>
  <si>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</si>
  <si>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</si>
  <si>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</si>
  <si>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</si>
  <si>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</si>
  <si>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</si>
  <si>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</si>
  <si>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</si>
  <si>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</si>
  <si>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</si>
  <si>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</si>
  <si>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</si>
  <si>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</si>
  <si>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</si>
  <si>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</si>
  <si>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</si>
  <si>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</si>
  <si>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</si>
  <si>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</si>
  <si>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</si>
  <si>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</si>
  <si>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</si>
  <si>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</si>
  <si>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</si>
  <si>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</si>
  <si>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</si>
  <si>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</si>
  <si>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</si>
  <si>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</si>
  <si>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</si>
  <si>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</si>
  <si>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</si>
  <si>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</si>
  <si>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</si>
  <si>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</si>
  <si>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</si>
  <si>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</si>
  <si>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</si>
  <si>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</si>
  <si>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</si>
  <si>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</si>
  <si>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</si>
  <si>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</si>
  <si>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</si>
  <si>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</si>
  <si>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</si>
  <si>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</si>
  <si>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</si>
  <si>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</si>
  <si>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</si>
  <si>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</si>
  <si>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</si>
  <si>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</si>
  <si>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</si>
  <si>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</si>
  <si>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</si>
  <si>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</si>
  <si>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</si>
  <si>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</si>
  <si>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</si>
  <si>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</si>
  <si>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</si>
  <si>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</si>
  <si>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</si>
  <si>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</si>
  <si>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</si>
  <si>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</si>
  <si>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</si>
  <si>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</si>
  <si>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</si>
  <si>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</si>
  <si>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</si>
  <si>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</si>
  <si>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</si>
  <si>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</si>
  <si>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</si>
  <si>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</si>
  <si>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</si>
  <si>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</si>
  <si>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</si>
  <si>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</si>
  <si>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</si>
  <si>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</si>
  <si>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</si>
  <si>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</si>
  <si>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</si>
  <si>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</si>
  <si>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</si>
  <si>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</si>
  <si>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</si>
  <si>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</si>
  <si>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</si>
  <si>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</si>
  <si>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</si>
  <si>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</si>
  <si>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</si>
  <si>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</si>
  <si>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</si>
  <si>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</si>
  <si>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</si>
  <si>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</si>
  <si>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</si>
  <si>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</si>
  <si>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</si>
  <si>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</si>
  <si>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</si>
  <si>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</si>
  <si>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</si>
  <si>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</si>
  <si>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</si>
  <si>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</si>
  <si>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</si>
  <si>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</si>
  <si>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</si>
  <si>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</si>
  <si>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</si>
  <si>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</si>
  <si>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</si>
  <si>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</si>
  <si>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</si>
  <si>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</si>
  <si>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</si>
  <si>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</si>
  <si>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</si>
  <si>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</si>
  <si>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</si>
  <si>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</si>
  <si>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</si>
  <si>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</si>
  <si>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</si>
  <si>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</si>
  <si>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</si>
  <si>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</si>
  <si>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</si>
  <si>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</si>
  <si>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</si>
  <si>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</si>
  <si>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</si>
  <si>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</si>
  <si>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</si>
  <si>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</si>
  <si>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</si>
  <si>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</si>
  <si>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</si>
  <si>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</si>
  <si>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</si>
  <si>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</si>
  <si>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</si>
  <si>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</si>
  <si>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</si>
  <si>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</si>
  <si>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</si>
  <si>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</si>
  <si>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</si>
  <si>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</si>
  <si>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</si>
  <si>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</si>
  <si>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</si>
  <si>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</si>
  <si>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</si>
  <si>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</si>
  <si>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</si>
  <si>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</si>
  <si>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</si>
  <si>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</si>
  <si>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</si>
  <si>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</si>
  <si>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</si>
  <si>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</si>
  <si>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</si>
  <si>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</si>
  <si>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</si>
  <si>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</si>
  <si>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</si>
  <si>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</si>
  <si>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</si>
  <si>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</si>
  <si>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</si>
  <si>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</si>
  <si>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</si>
  <si>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</si>
  <si>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</si>
  <si>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</si>
  <si>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</si>
  <si>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</si>
  <si>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</si>
  <si>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</si>
  <si>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</si>
  <si>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</si>
  <si>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</si>
  <si>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</si>
  <si>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</si>
  <si>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</si>
  <si>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</si>
  <si>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</si>
  <si>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</si>
  <si>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</si>
  <si>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</si>
  <si>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</si>
  <si>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</si>
  <si>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</si>
  <si>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</si>
  <si>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</si>
  <si>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</si>
  <si>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</si>
  <si>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</si>
  <si>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</si>
  <si>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</si>
  <si>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</si>
  <si>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</si>
  <si>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</si>
  <si>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</si>
  <si>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</si>
  <si>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</si>
  <si>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</si>
  <si>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</si>
  <si>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</si>
  <si>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</si>
  <si>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</si>
  <si>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</si>
  <si>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</si>
  <si>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</si>
  <si>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</si>
  <si>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</si>
  <si>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</si>
  <si>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</si>
  <si>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</si>
  <si>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</si>
  <si>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</si>
  <si>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</si>
  <si>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</si>
  <si>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</si>
  <si>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</si>
  <si>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</si>
  <si>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</si>
  <si>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</si>
  <si>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</si>
  <si>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</si>
  <si>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</si>
  <si>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</si>
  <si>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</si>
  <si>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</si>
  <si>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</si>
  <si>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</si>
  <si>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</si>
  <si>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</si>
  <si>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</si>
  <si>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</si>
  <si>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</si>
  <si>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</si>
  <si>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</si>
  <si>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</si>
  <si>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</si>
  <si>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</si>
  <si>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</si>
  <si>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</si>
  <si>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</si>
  <si>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</si>
  <si>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</si>
  <si>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</si>
  <si>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</si>
  <si>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</si>
  <si>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</si>
  <si>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</si>
  <si>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</si>
  <si>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</si>
  <si>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</si>
  <si>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</si>
  <si>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</si>
  <si>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</si>
  <si>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</si>
  <si>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</si>
  <si>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</si>
  <si>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</si>
  <si>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</si>
  <si>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</si>
  <si>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</si>
  <si>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</si>
  <si>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</si>
  <si>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</si>
  <si>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</si>
  <si>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</si>
  <si>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</si>
  <si>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</si>
  <si>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</si>
  <si>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</si>
  <si>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</si>
  <si>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</si>
  <si>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</si>
  <si>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</si>
  <si>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</si>
  <si>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</si>
  <si>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</si>
  <si>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</si>
  <si>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</si>
  <si>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</si>
  <si>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</si>
  <si>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</si>
  <si>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</si>
  <si>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</si>
  <si>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</si>
  <si>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</si>
  <si>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</si>
  <si>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</si>
  <si>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</si>
  <si>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</si>
  <si>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</si>
  <si>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</si>
  <si>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</si>
  <si>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</si>
  <si>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</si>
  <si>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</si>
  <si>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</si>
  <si>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</si>
  <si>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</si>
  <si>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</si>
  <si>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</si>
  <si>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</si>
  <si>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</si>
  <si>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</si>
  <si>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</si>
  <si>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</si>
  <si>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</si>
  <si>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</si>
  <si>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</si>
  <si>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</si>
  <si>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</si>
  <si>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</si>
  <si>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</si>
  <si>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</si>
  <si>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</si>
  <si>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</si>
  <si>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</si>
  <si>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</si>
  <si>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</si>
  <si>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</si>
  <si>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</si>
  <si>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</si>
  <si>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</si>
  <si>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</si>
  <si>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</si>
  <si>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</si>
  <si>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</si>
  <si>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</si>
  <si>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</si>
  <si>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</si>
  <si>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</si>
  <si>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</si>
  <si>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</si>
  <si>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</si>
  <si>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</si>
  <si>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</si>
  <si>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</si>
  <si>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</si>
  <si>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</si>
  <si>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</si>
  <si>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</si>
  <si>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</si>
  <si>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</si>
  <si>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</si>
  <si>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</si>
  <si>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</si>
  <si>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</si>
  <si>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</si>
  <si>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</si>
  <si>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</si>
  <si>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</si>
  <si>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</si>
  <si>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</si>
  <si>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</si>
  <si>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</si>
  <si>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</si>
  <si>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</si>
  <si>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</si>
  <si>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</si>
  <si>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</si>
  <si>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</si>
  <si>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</si>
  <si>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</si>
  <si>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</si>
  <si>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</si>
  <si>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</si>
  <si>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</si>
  <si>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</si>
  <si>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</si>
  <si>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</si>
  <si>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</si>
  <si>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</si>
  <si>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</si>
  <si>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</si>
  <si>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</si>
  <si>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</si>
  <si>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</si>
  <si>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</si>
  <si>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</si>
  <si>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</si>
  <si>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</si>
  <si>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</si>
  <si>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</si>
  <si>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</si>
  <si>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</si>
  <si>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</si>
  <si>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</si>
  <si>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</si>
  <si>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</si>
  <si>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</si>
  <si>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</si>
  <si>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</si>
  <si>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</si>
  <si>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</si>
  <si>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</si>
  <si>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</si>
  <si>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</si>
  <si>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</si>
  <si>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</si>
  <si>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</si>
  <si>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</si>
  <si>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</si>
  <si>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</si>
  <si>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</si>
  <si>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</si>
  <si>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</si>
  <si>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</si>
  <si>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</si>
  <si>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</si>
  <si>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</si>
  <si>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</si>
  <si>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</si>
  <si>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</si>
  <si>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</si>
  <si>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</si>
  <si>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</si>
  <si>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</si>
  <si>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</si>
  <si>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</si>
  <si>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</si>
  <si>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</si>
  <si>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</si>
  <si>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</si>
  <si>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</si>
  <si>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</si>
  <si>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</si>
  <si>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</si>
  <si>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</si>
  <si>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</si>
  <si>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</si>
  <si>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</si>
  <si>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</si>
  <si>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</si>
  <si>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</si>
  <si>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</si>
  <si>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</si>
  <si>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</si>
  <si>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</si>
  <si>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</si>
  <si>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</si>
  <si>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</si>
  <si>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</si>
  <si>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</si>
  <si>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</si>
  <si>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</si>
  <si>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</si>
  <si>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</si>
  <si>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</si>
  <si>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</si>
  <si>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</si>
  <si>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</si>
  <si>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</si>
  <si>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</si>
  <si>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</si>
  <si>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</si>
  <si>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</si>
  <si>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</si>
  <si>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</si>
  <si>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</si>
  <si>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</si>
  <si>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</si>
  <si>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</si>
  <si>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</si>
  <si>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</si>
  <si>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</si>
  <si>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</si>
  <si>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</si>
  <si>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</si>
  <si>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</si>
  <si>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</si>
  <si>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</si>
  <si>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</si>
  <si>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</si>
  <si>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</si>
  <si>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</si>
  <si>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</si>
  <si>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</si>
  <si>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</si>
  <si>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</si>
  <si>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</si>
  <si>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</si>
  <si>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</si>
  <si>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</si>
  <si>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</si>
  <si>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</si>
  <si>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</si>
  <si>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</si>
  <si>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</si>
  <si>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</si>
  <si>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</si>
  <si>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</si>
  <si>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</si>
  <si>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</si>
  <si>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</si>
  <si>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</si>
  <si>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</si>
  <si>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</si>
  <si>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</si>
  <si>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</si>
  <si>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</si>
  <si>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</si>
  <si>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</si>
  <si>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</si>
  <si>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</si>
  <si>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</si>
  <si>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</si>
  <si>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</si>
  <si>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</si>
  <si>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</si>
  <si>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</si>
  <si>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</si>
  <si>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</si>
  <si>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</si>
  <si>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</si>
  <si>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</si>
  <si>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</si>
  <si>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</si>
  <si>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</si>
  <si>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</si>
  <si>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</si>
  <si>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</si>
  <si>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</si>
  <si>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</si>
  <si>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</si>
  <si>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</si>
  <si>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</si>
  <si>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</si>
  <si>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</si>
  <si>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</si>
  <si>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</si>
  <si>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</si>
  <si>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</si>
  <si>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</si>
  <si>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</si>
  <si>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</si>
  <si>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</si>
  <si>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</si>
  <si>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</si>
  <si>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</si>
  <si>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</si>
  <si>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</si>
  <si>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</si>
  <si>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</si>
  <si>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</si>
  <si>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</si>
  <si>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</si>
  <si>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</si>
  <si>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</si>
  <si>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</si>
  <si>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</si>
  <si>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</si>
  <si>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</si>
  <si>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</si>
  <si>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</si>
  <si>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</si>
  <si>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</si>
  <si>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</si>
  <si>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</si>
  <si>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</si>
  <si>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</si>
  <si>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</si>
  <si>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</si>
  <si>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</si>
  <si>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</si>
  <si>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</si>
  <si>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</si>
  <si>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</si>
  <si>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</si>
  <si>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</si>
  <si>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</si>
  <si>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</si>
  <si>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</si>
  <si>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</si>
  <si>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</si>
  <si>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</si>
  <si>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</si>
  <si>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</si>
  <si>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</si>
  <si>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</si>
  <si>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</si>
  <si>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</si>
  <si>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</si>
  <si>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</si>
  <si>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</si>
  <si>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</si>
  <si>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</si>
  <si>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</si>
  <si>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</si>
  <si>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</si>
  <si>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</si>
  <si>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</si>
  <si>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</si>
  <si>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</si>
  <si>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</si>
  <si>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</si>
  <si>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</si>
  <si>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</si>
  <si>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</si>
  <si>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</si>
  <si>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</si>
  <si>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</si>
  <si>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</si>
  <si>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</si>
  <si>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</si>
  <si>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</si>
  <si>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</si>
  <si>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</si>
  <si>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</si>
  <si>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</si>
  <si>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</si>
  <si>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</si>
  <si>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</si>
  <si>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</si>
  <si>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</si>
  <si>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</si>
  <si>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</si>
  <si>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</si>
  <si>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</si>
  <si>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</si>
  <si>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</si>
  <si>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</si>
  <si>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</si>
  <si>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</si>
  <si>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</si>
  <si>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</si>
  <si>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</si>
  <si>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</si>
  <si>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</si>
  <si>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</si>
  <si>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</si>
  <si>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</si>
  <si>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</si>
  <si>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</si>
  <si>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</si>
  <si>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</si>
  <si>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</si>
  <si>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</si>
  <si>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</si>
  <si>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</si>
  <si>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</si>
  <si>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</si>
  <si>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</si>
  <si>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</si>
  <si>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</si>
  <si>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</si>
  <si>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</si>
  <si>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</si>
  <si>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</si>
  <si>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</si>
  <si>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</si>
  <si>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</si>
  <si>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</si>
  <si>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</si>
  <si>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</si>
  <si>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</si>
  <si>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</si>
  <si>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</si>
  <si>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</si>
  <si>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</si>
  <si>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</si>
  <si>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</si>
  <si>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</si>
  <si>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</si>
  <si>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</si>
  <si>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</si>
  <si>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</si>
  <si>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</si>
  <si>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</si>
  <si>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</si>
  <si>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</si>
  <si>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</si>
  <si>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</si>
  <si>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</si>
  <si>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</si>
  <si>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</si>
  <si>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</si>
  <si>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</si>
  <si>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</si>
  <si>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</si>
  <si>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</si>
  <si>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</si>
  <si>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</si>
  <si>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</si>
  <si>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</si>
  <si>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</si>
  <si>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</si>
  <si>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</si>
  <si>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</si>
  <si>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</si>
  <si>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</si>
  <si>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</si>
  <si>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</si>
  <si>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</si>
  <si>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</si>
  <si>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</si>
  <si>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</si>
  <si>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</si>
  <si>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</si>
  <si>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</si>
  <si>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</si>
  <si>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</si>
  <si>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</si>
  <si>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</si>
  <si>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</si>
  <si>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</si>
  <si>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</si>
  <si>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</si>
  <si>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</si>
  <si>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</si>
  <si>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</si>
  <si>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</si>
  <si>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</si>
  <si>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</si>
  <si>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</si>
  <si>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</si>
  <si>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</si>
  <si>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</si>
  <si>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</si>
  <si>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</si>
  <si>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</si>
  <si>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</si>
  <si>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</si>
  <si>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</si>
  <si>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</si>
  <si>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</si>
  <si>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</si>
  <si>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</si>
  <si>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</si>
  <si>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</si>
  <si>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</si>
  <si>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</si>
  <si>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</si>
  <si>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</si>
  <si>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</si>
  <si>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</si>
  <si>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</si>
  <si>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</si>
  <si>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</si>
  <si>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</si>
  <si>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</si>
  <si>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</si>
  <si>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</si>
  <si>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</si>
  <si>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</si>
  <si>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</si>
  <si>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</si>
  <si>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</si>
  <si>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</si>
  <si>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</si>
  <si>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</si>
  <si>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</si>
  <si>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</si>
  <si>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</si>
  <si>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</si>
  <si>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</si>
  <si>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</si>
  <si>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</si>
  <si>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</si>
  <si>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</si>
  <si>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</si>
  <si>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</si>
  <si>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</si>
  <si>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</si>
  <si>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</si>
  <si>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</si>
  <si>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</si>
  <si>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</si>
  <si>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</si>
  <si>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</si>
  <si>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</si>
  <si>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</si>
  <si>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</si>
  <si>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</si>
  <si>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</si>
  <si>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</si>
  <si>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</si>
  <si>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</si>
  <si>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</si>
  <si>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</si>
  <si>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</si>
  <si>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</si>
  <si>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</si>
  <si>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</si>
  <si>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</si>
  <si>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</si>
  <si>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</si>
  <si>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</si>
  <si>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</si>
  <si>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</si>
  <si>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</si>
  <si>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</si>
  <si>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</si>
  <si>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</si>
  <si>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</si>
  <si>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</si>
  <si>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</si>
  <si>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</si>
  <si>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</si>
  <si>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</si>
  <si>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</si>
  <si>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</si>
  <si>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</si>
  <si>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</si>
  <si>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</si>
  <si>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</si>
  <si>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</si>
  <si>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</si>
  <si>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</si>
  <si>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</si>
  <si>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</si>
  <si>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</si>
  <si>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</si>
  <si>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</si>
  <si>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</si>
  <si>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</si>
  <si>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</si>
  <si>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</si>
  <si>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</si>
  <si>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</si>
  <si>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</si>
  <si>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</si>
  <si>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</si>
  <si>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</si>
  <si>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</si>
  <si>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</si>
  <si>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</si>
  <si>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</si>
  <si>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</si>
  <si>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</si>
  <si>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</si>
  <si>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</si>
  <si>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</si>
  <si>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</si>
  <si>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</si>
  <si>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</si>
  <si>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</si>
  <si>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</si>
  <si>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</si>
  <si>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</si>
  <si>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</si>
  <si>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</si>
  <si>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</si>
  <si>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</si>
  <si>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</si>
  <si>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</si>
  <si>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</si>
  <si>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</si>
  <si>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</si>
  <si>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</si>
  <si>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</si>
  <si>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</si>
  <si>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</si>
  <si>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</si>
  <si>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</si>
  <si>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</si>
  <si>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</si>
  <si>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</si>
  <si>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</si>
  <si>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</si>
  <si>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</si>
  <si>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</si>
  <si>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</si>
  <si>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</si>
  <si>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</si>
  <si>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</si>
  <si>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</si>
  <si>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</si>
  <si>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</si>
  <si>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</si>
  <si>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</si>
  <si>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</si>
  <si>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</si>
  <si>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</si>
  <si>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</si>
  <si>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</si>
  <si>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</si>
  <si>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</si>
  <si>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</si>
  <si>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</si>
  <si>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</si>
  <si>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</si>
  <si>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</si>
  <si>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</si>
  <si>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</si>
  <si>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</si>
  <si>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</si>
  <si>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</si>
  <si>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</si>
  <si>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</si>
  <si>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</si>
  <si>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</si>
  <si>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</si>
  <si>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</si>
  <si>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</si>
  <si>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</si>
  <si>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</si>
  <si>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</si>
  <si>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</si>
  <si>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</si>
  <si>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</si>
  <si>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</si>
  <si>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</si>
  <si>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</si>
  <si>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</si>
  <si>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</si>
  <si>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</si>
  <si>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</si>
  <si>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</si>
  <si>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</si>
  <si>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</si>
  <si>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</si>
  <si>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</si>
  <si>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</si>
  <si>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</si>
  <si>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</si>
  <si>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</si>
  <si>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</si>
  <si>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</si>
  <si>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</si>
  <si>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</si>
  <si>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</si>
  <si>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</si>
  <si>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</si>
  <si>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</si>
  <si>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</si>
  <si>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</si>
  <si>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</si>
  <si>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</si>
  <si>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</si>
  <si>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</si>
  <si>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</si>
  <si>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</si>
  <si>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</si>
  <si>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</si>
  <si>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</si>
  <si>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</si>
  <si>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</si>
  <si>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</si>
  <si>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</si>
  <si>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</si>
  <si>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</si>
  <si>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</si>
  <si>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</si>
  <si>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</si>
  <si>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</si>
  <si>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</si>
  <si>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</si>
  <si>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</si>
  <si>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</si>
  <si>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</si>
  <si>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</si>
  <si>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</si>
  <si>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</si>
  <si>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</si>
  <si>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</si>
  <si>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</si>
  <si>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</si>
  <si>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</si>
  <si>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</si>
  <si>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</si>
  <si>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</si>
  <si>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</si>
  <si>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</si>
  <si>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</si>
  <si>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</si>
  <si>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</si>
  <si>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</si>
  <si>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</si>
  <si>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</si>
  <si>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</si>
  <si>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</si>
  <si>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</si>
  <si>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</si>
  <si>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</si>
  <si>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</si>
  <si>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</si>
  <si>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</si>
  <si>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</si>
  <si>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</si>
  <si>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</si>
  <si>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</si>
  <si>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</si>
  <si>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</si>
  <si>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</si>
  <si>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</si>
  <si>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</si>
  <si>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</si>
  <si>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</si>
  <si>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</si>
  <si>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</si>
  <si>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</si>
  <si>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</si>
  <si>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</si>
  <si>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</si>
  <si>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</si>
  <si>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</si>
  <si>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</si>
  <si>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</si>
  <si>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</si>
  <si>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</si>
  <si>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</si>
  <si>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</si>
  <si>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</si>
  <si>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</si>
  <si>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</si>
  <si>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</si>
  <si>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</si>
  <si>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</si>
  <si>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</si>
  <si>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</si>
  <si>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</si>
  <si>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</si>
  <si>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</si>
  <si>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</si>
  <si>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</si>
  <si>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</si>
  <si>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</si>
  <si>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</si>
  <si>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</si>
  <si>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</si>
  <si>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</si>
  <si>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</si>
  <si>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</si>
  <si>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</si>
  <si>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</si>
  <si>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</si>
  <si>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</si>
  <si>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</si>
  <si>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</si>
  <si>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</si>
  <si>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</si>
  <si>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</si>
  <si>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</si>
  <si>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</si>
  <si>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</si>
  <si>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</si>
  <si>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</si>
  <si>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</si>
  <si>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</si>
  <si>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</si>
  <si>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</si>
  <si>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</si>
  <si>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</si>
  <si>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</si>
  <si>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</si>
  <si>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</si>
  <si>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</si>
  <si>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</si>
  <si>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</si>
  <si>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</si>
  <si>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</si>
  <si>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</si>
  <si>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</si>
  <si>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</si>
  <si>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</si>
  <si>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</si>
  <si>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</si>
  <si>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</si>
  <si>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</si>
  <si>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</si>
  <si>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</si>
  <si>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</si>
  <si>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</si>
  <si>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</si>
  <si>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</si>
  <si>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</si>
  <si>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</si>
  <si>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</si>
  <si>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</si>
  <si>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</si>
  <si>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</si>
  <si>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</si>
  <si>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</si>
  <si>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</si>
  <si>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</si>
  <si>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</si>
  <si>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</si>
  <si>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</si>
  <si>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</si>
  <si>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</si>
  <si>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</si>
  <si>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</si>
  <si>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</si>
  <si>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</si>
  <si>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</si>
  <si>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</si>
  <si>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</si>
  <si>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</si>
  <si>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</si>
  <si>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</si>
  <si>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</si>
  <si>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</si>
  <si>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</si>
  <si>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</si>
  <si>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</si>
  <si>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</si>
  <si>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</si>
  <si>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</si>
  <si>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</si>
  <si>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</si>
  <si>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</si>
  <si>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</si>
  <si>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</si>
  <si>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</si>
  <si>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</si>
  <si>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</si>
  <si>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</si>
  <si>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</si>
  <si>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</si>
  <si>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</si>
  <si>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</si>
  <si>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</si>
  <si>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</si>
  <si>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</si>
  <si>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</si>
  <si>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</si>
  <si>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</si>
  <si>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</si>
  <si>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</si>
  <si>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</si>
  <si>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</si>
  <si>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</si>
  <si>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</si>
  <si>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</si>
  <si>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</si>
  <si>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</si>
  <si>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</si>
  <si>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</si>
  <si>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</si>
  <si>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</si>
  <si>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</si>
  <si>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</si>
  <si>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</si>
  <si>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</si>
  <si>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</si>
  <si>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</si>
  <si>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</si>
  <si>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</si>
  <si>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</si>
  <si>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</si>
  <si>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</si>
  <si>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</si>
  <si>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</si>
  <si>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</si>
  <si>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</si>
  <si>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</si>
  <si>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</si>
  <si>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</si>
  <si>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</si>
  <si>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</si>
  <si>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</si>
  <si>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</si>
  <si>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</si>
  <si>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</si>
  <si>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</si>
  <si>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</si>
  <si>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</si>
  <si>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</si>
  <si>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</si>
  <si>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</si>
  <si>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</si>
  <si>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</si>
  <si>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</si>
  <si>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</si>
  <si>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</si>
  <si>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</si>
  <si>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</si>
  <si>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</si>
  <si>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</si>
  <si>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</si>
  <si>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</si>
  <si>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</si>
  <si>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</si>
  <si>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</si>
  <si>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</si>
  <si>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</si>
  <si>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</si>
  <si>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</si>
  <si>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</si>
  <si>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</si>
  <si>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</si>
  <si>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</si>
  <si>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</si>
  <si>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</si>
  <si>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</si>
  <si>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</si>
  <si>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</si>
  <si>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</si>
  <si>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</si>
  <si>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</si>
  <si>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</si>
  <si>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</si>
  <si>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</si>
  <si>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</si>
  <si>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</si>
  <si>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</si>
  <si>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</si>
  <si>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</si>
  <si>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</si>
  <si>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</si>
  <si>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</si>
  <si>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</si>
  <si>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</si>
  <si>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</si>
  <si>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</si>
  <si>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</si>
  <si>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</si>
  <si>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</si>
  <si>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</si>
  <si>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</si>
  <si>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</si>
  <si>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</si>
  <si>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</si>
  <si>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</si>
  <si>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</si>
  <si>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</si>
  <si>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</si>
  <si>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</si>
  <si>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</si>
  <si>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</si>
  <si>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</si>
  <si>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</si>
  <si>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</si>
  <si>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</si>
  <si>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</si>
  <si>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</si>
  <si>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</si>
  <si>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</si>
  <si>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</si>
  <si>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</si>
  <si>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</si>
  <si>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</si>
  <si>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</si>
  <si>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</si>
  <si>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</si>
  <si>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</si>
  <si>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</si>
  <si>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</si>
  <si>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</si>
  <si>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</si>
  <si>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</si>
  <si>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</si>
  <si>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</si>
  <si>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</si>
  <si>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</si>
  <si>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</si>
  <si>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</si>
  <si>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</si>
  <si>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</si>
  <si>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</si>
  <si>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</si>
  <si>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</si>
  <si>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</si>
  <si>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</si>
  <si>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</si>
  <si>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</si>
  <si>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</si>
  <si>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</si>
  <si>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</si>
  <si>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</si>
  <si>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</si>
  <si>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</si>
  <si>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</si>
  <si>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</si>
  <si>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</si>
  <si>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</si>
  <si>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</si>
  <si>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</si>
  <si>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</si>
  <si>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</si>
  <si>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</si>
  <si>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</si>
  <si>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</si>
  <si>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</si>
  <si>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</si>
  <si>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</si>
  <si>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</si>
  <si>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</si>
  <si>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</si>
  <si>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</si>
  <si>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</si>
  <si>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</si>
  <si>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</si>
  <si>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</si>
  <si>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</si>
  <si>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</si>
  <si>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</si>
  <si>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</si>
  <si>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</si>
  <si>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</si>
  <si>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</si>
  <si>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</si>
  <si>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</si>
  <si>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</si>
  <si>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</si>
  <si>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</si>
  <si>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</si>
  <si>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</si>
  <si>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</si>
  <si>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</si>
  <si>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</si>
  <si>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</si>
  <si>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</si>
  <si>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</si>
  <si>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</si>
  <si>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</si>
  <si>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</si>
  <si>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</si>
  <si>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</si>
  <si>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</si>
  <si>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</si>
  <si>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</si>
  <si>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</si>
  <si>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</si>
  <si>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</si>
  <si>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</si>
  <si>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</si>
  <si>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</si>
  <si>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</si>
  <si>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</si>
  <si>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</si>
  <si>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</si>
  <si>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</si>
  <si>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</si>
  <si>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</si>
  <si>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</si>
  <si>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</si>
  <si>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</si>
  <si>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</si>
  <si>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</si>
  <si>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</si>
  <si>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</si>
  <si>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</si>
  <si>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</si>
  <si>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</si>
  <si>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</si>
  <si>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</si>
  <si>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</si>
  <si>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</si>
  <si>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</si>
  <si>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</si>
  <si>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</si>
  <si>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</si>
  <si>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</si>
  <si>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</si>
  <si>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</si>
  <si>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</si>
  <si>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</si>
  <si>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</si>
  <si>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</si>
  <si>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</si>
  <si>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</si>
  <si>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</si>
  <si>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</si>
  <si>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</si>
  <si>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</si>
  <si>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</si>
  <si>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</si>
  <si>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</si>
  <si>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</si>
  <si>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</si>
  <si>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</si>
  <si>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</si>
  <si>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</si>
  <si>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</si>
  <si>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</si>
  <si>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</si>
  <si>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</si>
  <si>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</si>
  <si>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</si>
  <si>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</si>
  <si>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</si>
  <si>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</si>
  <si>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</si>
  <si>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</si>
  <si>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</si>
  <si>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</si>
  <si>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</si>
  <si>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</si>
  <si>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</si>
  <si>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</si>
  <si>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</si>
  <si>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</si>
  <si>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</si>
  <si>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</si>
  <si>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</si>
  <si>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</si>
  <si>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</si>
  <si>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</si>
  <si>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</si>
  <si>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</si>
  <si>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</si>
  <si>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</si>
  <si>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</si>
  <si>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</si>
  <si>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</si>
  <si>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</si>
  <si>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</si>
  <si>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</si>
  <si>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</si>
  <si>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</si>
  <si>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</si>
  <si>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</si>
  <si>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</si>
  <si>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</si>
  <si>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</si>
  <si>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</si>
  <si>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</si>
  <si>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</si>
  <si>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</si>
  <si>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</si>
  <si>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</si>
  <si>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</si>
  <si>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</si>
  <si>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</si>
  <si>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</si>
  <si>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</si>
  <si>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</si>
  <si>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</si>
  <si>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</si>
  <si>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</si>
  <si>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</si>
  <si>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</si>
  <si>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</si>
  <si>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</si>
  <si>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</si>
  <si>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</si>
  <si>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</si>
  <si>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</si>
  <si>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</si>
  <si>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</si>
  <si>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</si>
  <si>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</si>
  <si>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</si>
  <si>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</si>
  <si>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</si>
  <si>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</si>
  <si>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</si>
  <si>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</si>
  <si>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</si>
  <si>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</si>
  <si>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</si>
  <si>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</si>
  <si>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</si>
  <si>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</si>
  <si>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</si>
  <si>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</si>
  <si>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</si>
  <si>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</si>
  <si>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</si>
  <si>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</si>
  <si>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</si>
  <si>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</si>
  <si>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</si>
  <si>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</si>
  <si>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</si>
  <si>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</si>
  <si>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</si>
  <si>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</si>
  <si>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</si>
  <si>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</si>
  <si>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</si>
  <si>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</si>
  <si>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</si>
  <si>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</si>
  <si>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</si>
  <si>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</si>
  <si>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</si>
  <si>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</si>
  <si>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</si>
  <si>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</si>
  <si>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</si>
  <si>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</si>
  <si>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</si>
  <si>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</si>
  <si>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</si>
  <si>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</si>
  <si>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</si>
  <si>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</si>
  <si>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</si>
  <si>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</si>
  <si>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</si>
  <si>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</si>
  <si>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</si>
  <si>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</si>
  <si>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</si>
  <si>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</si>
  <si>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</si>
  <si>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</si>
  <si>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</si>
  <si>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</si>
  <si>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</si>
  <si>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</si>
  <si>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</si>
  <si>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</si>
  <si>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</si>
  <si>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</si>
  <si>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</si>
  <si>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</si>
  <si>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</si>
  <si>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</si>
  <si>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</si>
  <si>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</si>
  <si>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</si>
  <si>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</si>
  <si>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</si>
  <si>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</si>
  <si>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</si>
  <si>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</si>
  <si>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</si>
  <si>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</si>
  <si>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</si>
  <si>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</si>
  <si>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</si>
  <si>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</si>
  <si>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</si>
  <si>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</si>
  <si>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</si>
  <si>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</si>
  <si>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</si>
  <si>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</si>
  <si>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</si>
  <si>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</si>
  <si>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</si>
  <si>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</si>
  <si>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</si>
  <si>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</si>
  <si>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</si>
  <si>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</si>
  <si>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</si>
  <si>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</si>
  <si>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</si>
  <si>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</si>
  <si>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</si>
  <si>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</si>
  <si>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</si>
  <si>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</si>
  <si>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</si>
  <si>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</si>
  <si>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</si>
  <si>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</si>
  <si>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</si>
  <si>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</si>
  <si>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</si>
  <si>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</si>
  <si>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</si>
  <si>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</si>
  <si>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</si>
  <si>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</si>
  <si>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</si>
  <si>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</si>
  <si>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</si>
  <si>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</si>
  <si>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</si>
  <si>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</si>
  <si>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</si>
  <si>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</si>
  <si>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</si>
  <si>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</si>
  <si>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</si>
  <si>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</si>
  <si>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</si>
  <si>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</si>
  <si>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</si>
  <si>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</si>
  <si>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</si>
  <si>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</si>
  <si>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</si>
  <si>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</si>
  <si>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</si>
  <si>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</si>
  <si>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</si>
  <si>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</si>
  <si>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</si>
  <si>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</si>
  <si>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</si>
  <si>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</si>
  <si>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</si>
  <si>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</si>
  <si>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</si>
  <si>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</si>
  <si>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</si>
  <si>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</si>
  <si>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</si>
  <si>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</si>
  <si>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</si>
  <si>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</si>
  <si>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</si>
  <si>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</si>
  <si>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</si>
  <si>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</si>
  <si>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</si>
  <si>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</si>
  <si>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</si>
  <si>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</si>
  <si>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</si>
  <si>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</si>
  <si>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</si>
  <si>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</si>
  <si>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</si>
  <si>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</si>
  <si>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</si>
  <si>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</si>
  <si>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</si>
  <si>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</si>
  <si>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</si>
  <si>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</si>
  <si>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</si>
  <si>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</si>
  <si>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</si>
  <si>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</si>
  <si>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</si>
  <si>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</si>
  <si>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</si>
  <si>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</si>
  <si>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</si>
  <si>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</si>
  <si>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</si>
  <si>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</si>
  <si>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</si>
  <si>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</si>
  <si>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</si>
  <si>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</si>
  <si>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</si>
  <si>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</si>
  <si>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</si>
  <si>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</si>
  <si>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</si>
  <si>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</si>
  <si>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</si>
  <si>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</si>
  <si>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</si>
  <si>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</si>
  <si>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</si>
  <si>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</si>
  <si>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</si>
  <si>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</si>
  <si>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</si>
  <si>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</si>
  <si>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</si>
  <si>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</si>
  <si>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</si>
  <si>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</si>
  <si>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</si>
  <si>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</si>
  <si>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</si>
  <si>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</si>
  <si>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</si>
  <si>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</si>
  <si>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</si>
  <si>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</si>
  <si>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</si>
  <si>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</si>
  <si>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</si>
  <si>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</si>
  <si>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</si>
  <si>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</si>
  <si>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</si>
  <si>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</si>
  <si>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</si>
  <si>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</si>
  <si>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</si>
  <si>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</si>
  <si>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</si>
  <si>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</si>
  <si>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</si>
  <si>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</si>
  <si>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</si>
  <si>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</si>
  <si>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</si>
  <si>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</si>
  <si>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</si>
  <si>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</si>
  <si>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</si>
  <si>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</si>
  <si>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</si>
  <si>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</si>
  <si>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</si>
  <si>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</si>
  <si>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</si>
  <si>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</si>
  <si>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</si>
  <si>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</si>
  <si>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</si>
  <si>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</si>
  <si>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</si>
  <si>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</si>
  <si>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</si>
  <si>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</si>
  <si>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</si>
  <si>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</si>
  <si>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</si>
  <si>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</si>
  <si>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</si>
  <si>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</si>
  <si>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</si>
  <si>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</si>
  <si>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</si>
  <si>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</si>
  <si>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</si>
  <si>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</si>
  <si>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</si>
  <si>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</si>
  <si>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</si>
  <si>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</si>
  <si>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</si>
  <si>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</si>
  <si>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</si>
  <si>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</si>
  <si>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</si>
  <si>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</si>
  <si>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</si>
  <si>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</si>
  <si>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</si>
  <si>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</si>
  <si>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</si>
  <si>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</si>
  <si>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</si>
  <si>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</si>
  <si>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</si>
  <si>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</si>
  <si>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</si>
  <si>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</si>
  <si>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</si>
  <si>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</si>
  <si>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</si>
  <si>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</si>
  <si>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</si>
  <si>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</si>
  <si>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</si>
  <si>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</si>
  <si>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</si>
  <si>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</si>
  <si>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</si>
  <si>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</si>
  <si>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</si>
  <si>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</si>
  <si>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</si>
  <si>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</si>
  <si>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</si>
  <si>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</si>
  <si>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</si>
  <si>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</si>
  <si>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</si>
  <si>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</si>
  <si>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</si>
  <si>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</si>
  <si>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</si>
  <si>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</si>
  <si>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</si>
  <si>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</si>
  <si>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</si>
  <si>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</si>
  <si>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</si>
  <si>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</si>
  <si>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</si>
  <si>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</si>
  <si>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</si>
  <si>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</si>
  <si>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</si>
  <si>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</si>
  <si>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</si>
  <si>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</si>
  <si>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</si>
  <si>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</si>
  <si>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</si>
  <si>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</si>
  <si>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</si>
  <si>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</si>
  <si>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</si>
  <si>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</si>
  <si>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</si>
  <si>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</si>
  <si>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</si>
  <si>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</si>
  <si>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</si>
  <si>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</si>
  <si>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</si>
  <si>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</si>
  <si>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</si>
  <si>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</si>
  <si>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</si>
  <si>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</si>
  <si>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</si>
  <si>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</si>
  <si>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</si>
  <si>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</si>
  <si>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</si>
  <si>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</si>
  <si>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</si>
  <si>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</si>
  <si>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</si>
  <si>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</si>
  <si>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</si>
  <si>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</si>
  <si>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</si>
  <si>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</si>
  <si>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</si>
  <si>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</si>
  <si>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</si>
  <si>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</si>
  <si>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</si>
  <si>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</si>
  <si>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</si>
  <si>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</si>
  <si>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</si>
  <si>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</si>
  <si>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</si>
  <si>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</si>
  <si>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</si>
  <si>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</si>
  <si>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</si>
  <si>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</si>
  <si>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</si>
  <si>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</si>
  <si>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</si>
  <si>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</si>
  <si>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</si>
  <si>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</si>
  <si>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</si>
  <si>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</si>
  <si>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</si>
  <si>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</si>
  <si>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</si>
  <si>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</si>
  <si>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</si>
  <si>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</si>
  <si>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</si>
  <si>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</si>
  <si>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</si>
  <si>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</si>
  <si>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</si>
  <si>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</si>
  <si>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</si>
  <si>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</si>
  <si>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</si>
  <si>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</si>
  <si>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</si>
  <si>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</si>
  <si>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</si>
  <si>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</si>
  <si>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</si>
  <si>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</si>
  <si>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</si>
  <si>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</si>
  <si>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</si>
  <si>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</si>
  <si>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</si>
  <si>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</si>
  <si>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</si>
  <si>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</si>
  <si>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</si>
  <si>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</si>
  <si>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</si>
  <si>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</si>
  <si>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</si>
  <si>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</si>
  <si>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</si>
  <si>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</si>
  <si>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</si>
  <si>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</si>
  <si>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</si>
  <si>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</si>
  <si>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</si>
  <si>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</si>
  <si>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</si>
  <si>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</si>
  <si>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</si>
  <si>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</si>
  <si>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</si>
  <si>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</si>
  <si>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</si>
  <si>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</si>
  <si>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</si>
  <si>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</si>
  <si>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</si>
  <si>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</si>
  <si>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</si>
  <si>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</si>
  <si>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</si>
  <si>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</si>
  <si>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</si>
  <si>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</si>
  <si>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</si>
  <si>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</si>
  <si>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</si>
  <si>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</si>
  <si>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</si>
  <si>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</si>
  <si>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</si>
  <si>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</si>
  <si>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</si>
  <si>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</si>
  <si>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</si>
  <si>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</si>
  <si>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</si>
  <si>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</si>
  <si>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</si>
  <si>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</si>
  <si>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</si>
  <si>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</si>
  <si>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</si>
  <si>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</si>
  <si>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</si>
  <si>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</si>
  <si>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</si>
  <si>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</si>
  <si>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</si>
  <si>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</si>
  <si>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</si>
  <si>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</si>
  <si>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</si>
  <si>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</si>
  <si>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</si>
  <si>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</si>
  <si>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</si>
  <si>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</si>
  <si>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</si>
  <si>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</si>
  <si>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</si>
  <si>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</si>
  <si>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</si>
  <si>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</si>
  <si>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</si>
  <si>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</si>
  <si>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</si>
  <si>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</si>
  <si>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</si>
  <si>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</si>
  <si>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</si>
  <si>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</si>
  <si>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</si>
  <si>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</si>
  <si>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</si>
  <si>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</si>
  <si>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</si>
  <si>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</si>
  <si>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</si>
  <si>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</si>
  <si>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</si>
  <si>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</si>
  <si>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</si>
  <si>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</si>
  <si>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</si>
  <si>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</si>
  <si>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</si>
  <si>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</si>
  <si>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</si>
  <si>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</si>
  <si>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</si>
  <si>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</si>
  <si>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</si>
  <si>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</si>
  <si>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</si>
  <si>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</si>
  <si>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</si>
  <si>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</si>
  <si>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</si>
  <si>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</si>
  <si>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</si>
  <si>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</si>
  <si>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</si>
  <si>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</si>
  <si>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</si>
  <si>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</si>
  <si>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</si>
  <si>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</si>
  <si>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</si>
  <si>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</si>
  <si>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</si>
  <si>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</si>
  <si>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</si>
  <si>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</si>
  <si>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</si>
  <si>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</si>
  <si>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</si>
  <si>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</si>
  <si>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</si>
  <si>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</si>
  <si>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</si>
  <si>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</si>
  <si>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</si>
  <si>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</si>
  <si>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</si>
  <si>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</si>
  <si>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</si>
  <si>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</si>
  <si>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</si>
  <si>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</si>
  <si>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</si>
  <si>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</si>
  <si>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</si>
  <si>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</si>
  <si>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</si>
  <si>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</si>
  <si>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</si>
  <si>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</si>
  <si>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</si>
  <si>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</si>
  <si>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</si>
  <si>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</si>
  <si>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</si>
  <si>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</si>
  <si>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</si>
  <si>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</si>
  <si>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</si>
  <si>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</si>
  <si>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</si>
  <si>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</si>
  <si>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</si>
  <si>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</si>
  <si>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</si>
  <si>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</si>
  <si>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</si>
  <si>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</si>
  <si>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</si>
  <si>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</si>
  <si>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</si>
  <si>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</si>
  <si>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</si>
  <si>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</si>
  <si>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</si>
  <si>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</si>
  <si>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</si>
  <si>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</si>
  <si>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</si>
  <si>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</si>
  <si>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</si>
  <si>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</si>
  <si>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</si>
  <si>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</si>
  <si>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</si>
  <si>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</si>
  <si>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</si>
  <si>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</si>
  <si>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</si>
  <si>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</si>
  <si>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</si>
  <si>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</si>
  <si>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</si>
  <si>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</si>
  <si>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</si>
  <si>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</si>
  <si>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</si>
  <si>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</si>
  <si>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</si>
  <si>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</si>
  <si>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</si>
  <si>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</si>
  <si>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</si>
  <si>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</si>
  <si>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</si>
  <si>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</si>
  <si>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</si>
  <si>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</si>
  <si>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</si>
  <si>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</si>
  <si>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</si>
  <si>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</si>
  <si>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</si>
  <si>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</si>
  <si>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</si>
  <si>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</si>
  <si>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</si>
  <si>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</si>
  <si>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</si>
  <si>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</si>
  <si>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</si>
  <si>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</si>
  <si>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</si>
  <si>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</si>
  <si>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</si>
  <si>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</si>
  <si>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</si>
  <si>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</si>
  <si>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</si>
  <si>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</si>
  <si>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</si>
  <si>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</si>
  <si>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</si>
  <si>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</si>
  <si>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</si>
  <si>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</si>
  <si>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</si>
  <si>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</si>
  <si>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</si>
  <si>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</si>
  <si>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</si>
  <si>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</si>
  <si>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</si>
  <si>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</si>
  <si>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</si>
  <si>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</si>
  <si>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</si>
  <si>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</si>
  <si>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</si>
  <si>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</si>
  <si>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</si>
  <si>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</si>
  <si>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</si>
  <si>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</si>
  <si>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</si>
  <si>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</si>
  <si>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</si>
  <si>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</si>
  <si>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</si>
  <si>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</si>
  <si>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</si>
  <si>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</si>
  <si>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</si>
  <si>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</si>
  <si>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</si>
  <si>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</si>
  <si>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</si>
  <si>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</si>
  <si>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</si>
  <si>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</si>
  <si>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</si>
  <si>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</si>
  <si>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</si>
  <si>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</si>
  <si>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</si>
  <si>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</si>
  <si>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</si>
  <si>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</si>
  <si>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</si>
  <si>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</si>
  <si>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</si>
  <si>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</si>
  <si>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</si>
  <si>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</si>
  <si>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</si>
  <si>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</si>
  <si>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</si>
  <si>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</si>
  <si>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</si>
  <si>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</si>
  <si>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</si>
  <si>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</si>
  <si>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</si>
  <si>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</si>
  <si>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</si>
  <si>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</si>
  <si>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</si>
  <si>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</si>
  <si>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</si>
  <si>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</si>
  <si>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</si>
  <si>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</si>
  <si>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</si>
  <si>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</si>
  <si>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</si>
  <si>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</si>
  <si>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</si>
  <si>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</si>
  <si>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</si>
  <si>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</si>
  <si>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</si>
  <si>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</si>
  <si>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</si>
  <si>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</si>
  <si>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</si>
  <si>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</si>
  <si>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</si>
  <si>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</si>
  <si>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</si>
  <si>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</si>
  <si>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</si>
  <si>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</si>
  <si>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</si>
  <si>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</si>
  <si>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</si>
  <si>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</si>
  <si>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</si>
  <si>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</si>
  <si>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</si>
  <si>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</si>
  <si>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</si>
  <si>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</si>
  <si>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</si>
  <si>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</si>
  <si>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</si>
  <si>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</si>
  <si>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</si>
  <si>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</si>
  <si>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</si>
  <si>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</si>
  <si>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</si>
  <si>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</si>
  <si>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</si>
  <si>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</si>
  <si>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</si>
  <si>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</si>
  <si>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</si>
  <si>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</si>
  <si>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</si>
  <si>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</si>
  <si>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</si>
  <si>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</si>
  <si>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</si>
  <si>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</si>
  <si>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</si>
  <si>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</si>
  <si>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</si>
  <si>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</si>
  <si>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</si>
  <si>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</si>
  <si>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</si>
  <si>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</si>
  <si>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</si>
  <si>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</si>
  <si>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</si>
  <si>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</si>
  <si>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</si>
  <si>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</si>
  <si>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</si>
  <si>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</si>
  <si>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</si>
  <si>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</si>
  <si>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</si>
  <si>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</si>
  <si>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</si>
  <si>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</si>
  <si>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</si>
  <si>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</si>
  <si>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</si>
  <si>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</si>
  <si>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</si>
  <si>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</si>
  <si>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</si>
  <si>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</si>
  <si>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</si>
  <si>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</si>
  <si>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</si>
  <si>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</si>
  <si>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</si>
  <si>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</si>
  <si>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</si>
  <si>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</si>
  <si>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</si>
  <si>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</si>
  <si>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</si>
  <si>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</si>
  <si>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</si>
  <si>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</si>
  <si>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</si>
  <si>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</si>
  <si>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</si>
  <si>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</si>
  <si>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</si>
  <si>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</si>
  <si>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</si>
  <si>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</si>
  <si>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</si>
  <si>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</si>
  <si>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</si>
  <si>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</si>
  <si>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</si>
  <si>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</si>
  <si>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</si>
  <si>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</si>
  <si>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</si>
  <si>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</si>
  <si>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</si>
  <si>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</si>
  <si>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</si>
  <si>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</si>
  <si>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</si>
  <si>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</si>
  <si>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</si>
  <si>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</si>
  <si>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</si>
  <si>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</si>
  <si>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</si>
  <si>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</si>
  <si>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</si>
  <si>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</si>
  <si>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</si>
  <si>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</si>
  <si>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</si>
  <si>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</si>
  <si>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</si>
  <si>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</si>
  <si>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</si>
  <si>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</si>
  <si>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</si>
  <si>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</si>
  <si>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</si>
  <si>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</si>
  <si>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</si>
  <si>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</si>
  <si>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</si>
  <si>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</si>
  <si>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</si>
  <si>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</si>
  <si>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</si>
  <si>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</si>
  <si>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</si>
  <si>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</si>
  <si>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</si>
  <si>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</si>
  <si>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</si>
  <si>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</si>
  <si>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</si>
  <si>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</si>
  <si>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</si>
  <si>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</si>
  <si>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</si>
  <si>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</si>
  <si>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</si>
  <si>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</si>
  <si>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</si>
  <si>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</si>
  <si>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</si>
  <si>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</si>
  <si>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</si>
  <si>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</si>
  <si>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</si>
  <si>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</si>
  <si>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</si>
  <si>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</si>
  <si>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</si>
  <si>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</si>
  <si>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</si>
  <si>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</si>
  <si>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</si>
  <si>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</si>
  <si>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</si>
  <si>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</si>
  <si>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</si>
  <si>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</si>
  <si>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</si>
  <si>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</si>
  <si>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</si>
  <si>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</si>
  <si>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</si>
  <si>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</si>
  <si>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</si>
  <si>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</si>
  <si>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</si>
  <si>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</si>
  <si>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</si>
  <si>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</si>
  <si>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</si>
  <si>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</si>
  <si>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</si>
  <si>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</si>
  <si>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</si>
  <si>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</si>
  <si>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</si>
  <si>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</si>
  <si>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</si>
  <si>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</si>
  <si>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</si>
  <si>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</si>
  <si>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</si>
  <si>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</si>
  <si>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</si>
  <si>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</si>
  <si>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</si>
  <si>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</si>
  <si>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</si>
  <si>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</si>
  <si>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</si>
  <si>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</si>
  <si>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</si>
  <si>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</si>
  <si>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</si>
  <si>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</si>
  <si>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</si>
  <si>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</si>
  <si>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</si>
  <si>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</si>
  <si>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</si>
  <si>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</si>
  <si>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</si>
  <si>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</si>
  <si>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</si>
  <si>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</si>
  <si>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</si>
  <si>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</si>
  <si>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</si>
  <si>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</si>
  <si>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</si>
  <si>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</si>
  <si>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</si>
  <si>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</si>
  <si>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</si>
  <si>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</si>
  <si>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</si>
  <si>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</si>
  <si>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</si>
  <si>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</si>
  <si>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</si>
  <si>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</si>
  <si>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</si>
  <si>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</si>
  <si>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</si>
  <si>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</si>
  <si>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</si>
  <si>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</si>
  <si>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</si>
  <si>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</si>
  <si>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</si>
  <si>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</si>
  <si>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</si>
  <si>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</si>
  <si>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</si>
  <si>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</si>
  <si>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</si>
  <si>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</si>
  <si>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</si>
  <si>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</si>
  <si>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</si>
  <si>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</si>
  <si>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</si>
  <si>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</si>
  <si>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</si>
  <si>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</si>
  <si>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</si>
  <si>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</si>
  <si>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</si>
  <si>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</si>
  <si>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</si>
  <si>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</si>
  <si>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</si>
  <si>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</si>
  <si>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</si>
  <si>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</si>
  <si>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</si>
  <si>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</si>
  <si>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</si>
  <si>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</si>
  <si>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</si>
  <si>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</si>
  <si>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</si>
  <si>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</si>
  <si>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</si>
  <si>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</si>
  <si>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</si>
  <si>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</si>
  <si>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</si>
  <si>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</si>
  <si>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</si>
  <si>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</si>
  <si>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</si>
  <si>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</si>
  <si>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</si>
  <si>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</si>
  <si>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</si>
  <si>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</si>
  <si>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</si>
  <si>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</si>
  <si>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</si>
  <si>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</si>
  <si>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</si>
  <si>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</si>
  <si>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</si>
  <si>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</si>
  <si>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</si>
  <si>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</si>
  <si>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</si>
  <si>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</si>
  <si>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</si>
  <si>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</si>
  <si>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</si>
  <si>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</si>
  <si>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</si>
  <si>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</si>
  <si>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</si>
  <si>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</si>
  <si>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</si>
  <si>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</si>
  <si>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</si>
  <si>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</si>
  <si>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</si>
  <si>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</si>
  <si>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</si>
  <si>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</si>
  <si>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</si>
  <si>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</si>
  <si>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</si>
  <si>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</si>
  <si>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</si>
  <si>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</si>
  <si>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</si>
  <si>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</si>
  <si>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</si>
  <si>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</si>
  <si>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</si>
  <si>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</si>
  <si>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</si>
  <si>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</si>
  <si>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</si>
  <si>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</si>
  <si>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</si>
  <si>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</si>
  <si>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</si>
  <si>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</si>
  <si>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</si>
  <si>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</si>
  <si>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</si>
  <si>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</si>
  <si>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</si>
  <si>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</si>
  <si>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</si>
  <si>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</si>
  <si>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</si>
  <si>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</si>
  <si>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</si>
  <si>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</si>
  <si>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</si>
  <si>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</si>
  <si>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</si>
  <si>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</si>
  <si>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</si>
  <si>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</si>
  <si>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</si>
  <si>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</si>
  <si>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</si>
  <si>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</si>
  <si>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</si>
  <si>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</si>
  <si>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</si>
  <si>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</si>
  <si>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</si>
  <si>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</si>
  <si>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</si>
  <si>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</si>
  <si>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</si>
  <si>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</si>
  <si>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</si>
  <si>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</si>
  <si>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</si>
  <si>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</si>
  <si>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</si>
  <si>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</si>
  <si>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</si>
  <si>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</si>
  <si>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</si>
  <si>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</si>
  <si>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</si>
  <si>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</si>
  <si>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</si>
  <si>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</si>
  <si>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</si>
  <si>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</si>
  <si>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</si>
  <si>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</si>
  <si>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</si>
  <si>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</si>
  <si>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</si>
  <si>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</si>
  <si>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</si>
  <si>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</si>
  <si>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</si>
  <si>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</si>
  <si>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</si>
  <si>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</si>
  <si>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</si>
  <si>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</si>
  <si>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</si>
  <si>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</si>
  <si>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</si>
  <si>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</si>
  <si>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</si>
  <si>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</si>
  <si>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</si>
  <si>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</si>
  <si>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</si>
  <si>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</si>
  <si>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</si>
  <si>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</si>
  <si>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</si>
  <si>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</si>
  <si>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</si>
  <si>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</si>
  <si>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</si>
  <si>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</si>
  <si>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</si>
  <si>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</si>
  <si>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</si>
  <si>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</si>
  <si>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</si>
  <si>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</si>
  <si>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</si>
  <si>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</si>
  <si>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</si>
  <si>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</si>
  <si>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</si>
  <si>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</si>
  <si>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</si>
  <si>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</si>
  <si>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</si>
  <si>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</si>
  <si>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</si>
  <si>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</si>
  <si>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</si>
  <si>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</si>
  <si>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</si>
  <si>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</si>
  <si>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</si>
  <si>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</si>
  <si>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</si>
  <si>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</si>
  <si>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</si>
  <si>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</si>
  <si>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</si>
  <si>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</si>
  <si>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</si>
  <si>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</si>
  <si>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</si>
  <si>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</si>
  <si>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</si>
  <si>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</si>
  <si>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</si>
  <si>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</si>
  <si>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</si>
  <si>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</si>
  <si>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</si>
  <si>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</si>
  <si>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</si>
  <si>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</si>
  <si>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</si>
  <si>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</si>
  <si>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</si>
  <si>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</si>
  <si>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</si>
  <si>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</si>
  <si>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</si>
  <si>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</si>
  <si>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</si>
  <si>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</si>
  <si>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</si>
  <si>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</si>
  <si>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</si>
  <si>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</si>
  <si>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</si>
  <si>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</si>
  <si>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</si>
  <si>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</si>
  <si>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</si>
  <si>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</si>
  <si>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</si>
  <si>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</si>
  <si>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</si>
  <si>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</si>
  <si>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</si>
  <si>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</si>
  <si>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</si>
  <si>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</si>
  <si>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</si>
  <si>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</si>
  <si>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</si>
  <si>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</si>
  <si>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</si>
  <si>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</si>
  <si>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</si>
  <si>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</si>
  <si>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</si>
  <si>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</si>
  <si>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</si>
  <si>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</si>
  <si>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</si>
  <si>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</si>
  <si>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</si>
  <si>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</si>
  <si>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</si>
  <si>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</si>
  <si>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</si>
  <si>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</si>
  <si>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</si>
  <si>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</si>
  <si>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</si>
  <si>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</si>
  <si>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</si>
  <si>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</si>
  <si>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</si>
  <si>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</si>
  <si>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</si>
  <si>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</si>
  <si>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</si>
  <si>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</si>
  <si>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</si>
  <si>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</si>
  <si>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</si>
  <si>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</si>
  <si>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</si>
  <si>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</si>
  <si>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</si>
  <si>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</si>
  <si>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</si>
  <si>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</si>
  <si>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</si>
  <si>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</si>
  <si>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</si>
  <si>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</si>
  <si>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</si>
  <si>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</si>
  <si>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</si>
  <si>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</si>
  <si>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</si>
  <si>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</si>
  <si>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</si>
  <si>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</si>
  <si>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</si>
  <si>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</si>
  <si>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</si>
  <si>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</si>
  <si>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</si>
  <si>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</si>
  <si>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</si>
  <si>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</si>
  <si>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</si>
  <si>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</si>
  <si>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</si>
  <si>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</si>
  <si>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</si>
  <si>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</si>
  <si>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</si>
  <si>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</si>
  <si>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</si>
  <si>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</si>
  <si>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</si>
  <si>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</si>
  <si>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</si>
  <si>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</si>
  <si>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</si>
  <si>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</si>
  <si>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</si>
  <si>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</si>
  <si>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</si>
  <si>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</si>
  <si>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</si>
  <si>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</si>
  <si>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</si>
  <si>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</si>
  <si>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</si>
  <si>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</si>
  <si>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</si>
  <si>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</si>
  <si>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</si>
  <si>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</si>
  <si>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</si>
  <si>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</si>
  <si>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</si>
  <si>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</si>
  <si>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</si>
  <si>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</si>
  <si>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</si>
  <si>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</si>
  <si>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</si>
  <si>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</si>
  <si>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</si>
  <si>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</si>
  <si>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</si>
  <si>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</si>
  <si>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</si>
  <si>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</si>
  <si>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</si>
  <si>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</si>
  <si>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</si>
  <si>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</si>
  <si>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</si>
  <si>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</si>
  <si>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</si>
  <si>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</si>
  <si>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</si>
  <si>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</si>
  <si>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</si>
  <si>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</si>
  <si>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</si>
  <si>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</si>
  <si>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</si>
  <si>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</si>
  <si>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</si>
  <si>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</si>
  <si>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</si>
  <si>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</si>
  <si>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</si>
  <si>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</si>
  <si>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</si>
  <si>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</si>
  <si>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</si>
  <si>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</si>
  <si>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</si>
  <si>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</si>
  <si>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</si>
  <si>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</si>
  <si>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</si>
  <si>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</si>
  <si>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</si>
  <si>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</si>
  <si>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</si>
  <si>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</si>
  <si>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</si>
  <si>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</si>
  <si>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</si>
  <si>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</si>
  <si>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</si>
  <si>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</si>
  <si>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</si>
  <si>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</si>
  <si>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</si>
  <si>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</si>
  <si>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</si>
  <si>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</si>
  <si>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</si>
  <si>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</si>
  <si>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</si>
  <si>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</si>
  <si>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</si>
  <si>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</si>
  <si>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</si>
  <si>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</si>
  <si>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</si>
  <si>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</si>
  <si>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</si>
  <si>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</si>
  <si>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</si>
  <si>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</si>
  <si>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</si>
  <si>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</si>
  <si>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</si>
  <si>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</si>
  <si>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</si>
  <si>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</si>
  <si>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</si>
  <si>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</si>
  <si>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</si>
  <si>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</si>
  <si>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</si>
  <si>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</si>
  <si>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</si>
  <si>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</si>
  <si>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</si>
  <si>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</si>
  <si>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</si>
  <si>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</si>
  <si>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</si>
  <si>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</si>
  <si>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</si>
  <si>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</si>
  <si>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</si>
  <si>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</si>
  <si>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</si>
  <si>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</si>
  <si>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</si>
  <si>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</si>
  <si>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</si>
  <si>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</si>
  <si>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</si>
  <si>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</si>
  <si>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</si>
  <si>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</si>
  <si>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</si>
  <si>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</si>
  <si>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</si>
  <si>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</si>
  <si>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</si>
  <si>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</si>
  <si>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</si>
  <si>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</si>
  <si>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</si>
  <si>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</si>
  <si>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</si>
  <si>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</si>
  <si>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</si>
  <si>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</si>
  <si>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</si>
  <si>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</si>
  <si>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</si>
  <si>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</si>
  <si>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</si>
  <si>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</si>
  <si>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</si>
  <si>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</si>
  <si>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</si>
  <si>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</si>
  <si>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</si>
  <si>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</si>
  <si>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</si>
  <si>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</si>
  <si>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</si>
  <si>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</si>
  <si>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</si>
  <si>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</si>
  <si>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</si>
  <si>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</si>
  <si>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</si>
  <si>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</si>
  <si>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</si>
  <si>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</si>
  <si>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</si>
  <si>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</si>
  <si>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</si>
  <si>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</si>
  <si>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</si>
  <si>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</si>
  <si>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</si>
  <si>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</si>
  <si>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</si>
  <si>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</si>
  <si>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</si>
  <si>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</si>
  <si>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</si>
  <si>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</si>
  <si>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</si>
  <si>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</si>
  <si>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</si>
  <si>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</si>
  <si>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</si>
  <si>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</si>
  <si>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</si>
  <si>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</si>
  <si>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</si>
  <si>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</si>
  <si>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</si>
  <si>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</si>
  <si>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</si>
  <si>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</si>
  <si>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</si>
  <si>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</si>
  <si>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</si>
  <si>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</si>
  <si>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</si>
  <si>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</si>
  <si>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</si>
  <si>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</si>
  <si>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</si>
  <si>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</si>
  <si>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</si>
  <si>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</si>
  <si>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</si>
  <si>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</si>
  <si>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</si>
  <si>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</si>
  <si>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</si>
  <si>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</si>
  <si>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</si>
  <si>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</si>
  <si>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</si>
  <si>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</si>
  <si>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</si>
  <si>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</si>
  <si>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</si>
  <si>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</si>
  <si>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</si>
  <si>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</si>
  <si>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</si>
  <si>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</si>
  <si>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</si>
  <si>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</si>
  <si>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</si>
  <si>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</si>
  <si>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</si>
  <si>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</si>
  <si>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</si>
  <si>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</si>
  <si>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</si>
  <si>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</si>
  <si>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</si>
  <si>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</si>
  <si>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</si>
  <si>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</si>
  <si>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</si>
  <si>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</si>
  <si>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</si>
  <si>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</si>
  <si>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</si>
  <si>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</si>
  <si>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</si>
  <si>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</si>
  <si>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</si>
  <si>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</si>
  <si>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</si>
  <si>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</si>
  <si>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</si>
  <si>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</si>
  <si>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</si>
  <si>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</si>
  <si>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</si>
  <si>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</si>
  <si>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</si>
  <si>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</si>
  <si>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</si>
  <si>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</si>
  <si>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</si>
  <si>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</si>
  <si>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</si>
  <si>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</si>
  <si>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</si>
  <si>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</si>
  <si>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</si>
  <si>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</si>
  <si>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</si>
  <si>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</si>
  <si>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</si>
  <si>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</si>
  <si>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</si>
  <si>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</si>
  <si>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</si>
  <si>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</si>
  <si>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</si>
  <si>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</si>
  <si>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</si>
  <si>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</si>
  <si>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</si>
  <si>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</si>
  <si>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</si>
  <si>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</si>
  <si>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</si>
  <si>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</si>
  <si>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</si>
  <si>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</si>
  <si>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</si>
  <si>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</si>
  <si>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</si>
  <si>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</si>
  <si>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</si>
  <si>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</si>
  <si>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</si>
  <si>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</si>
  <si>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</si>
  <si>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</si>
  <si>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</si>
  <si>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</si>
  <si>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</si>
  <si>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</si>
  <si>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</si>
  <si>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</si>
  <si>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</si>
  <si>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</si>
  <si>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</si>
  <si>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</si>
  <si>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</si>
  <si>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</si>
  <si>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</si>
  <si>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</si>
  <si>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</si>
  <si>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</si>
  <si>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</si>
  <si>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</si>
  <si>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</si>
  <si>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</si>
  <si>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</si>
  <si>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</si>
  <si>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</si>
  <si>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</si>
  <si>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</si>
  <si>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</si>
  <si>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</si>
  <si>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</si>
  <si>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</si>
  <si>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</si>
  <si>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</si>
  <si>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</si>
  <si>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</si>
  <si>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</si>
  <si>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</si>
  <si>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</si>
  <si>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</si>
  <si>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</si>
  <si>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</si>
  <si>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</si>
  <si>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</si>
  <si>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</si>
  <si>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</si>
  <si>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</si>
  <si>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</si>
  <si>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</si>
  <si>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</si>
  <si>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</si>
  <si>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</si>
  <si>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</si>
  <si>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</si>
  <si>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</si>
  <si>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</si>
  <si>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</si>
  <si>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</si>
  <si>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</si>
  <si>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</si>
  <si>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</si>
  <si>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</si>
  <si>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</si>
  <si>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</si>
  <si>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</si>
  <si>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</si>
  <si>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</si>
  <si>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</si>
  <si>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</si>
  <si>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</si>
  <si>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</si>
  <si>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</si>
  <si>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</si>
  <si>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</si>
  <si>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</si>
  <si>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</si>
  <si>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</si>
  <si>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</si>
  <si>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</si>
  <si>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</si>
  <si>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</si>
  <si>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</si>
  <si>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</si>
  <si>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</si>
  <si>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</si>
  <si>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</si>
  <si>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</si>
  <si>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</si>
  <si>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</si>
  <si>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</si>
  <si>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</si>
  <si>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</si>
  <si>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</si>
  <si>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</si>
  <si>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</si>
  <si>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</si>
  <si>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</si>
  <si>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</si>
  <si>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</si>
  <si>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</si>
  <si>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</si>
  <si>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</si>
  <si>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</si>
  <si>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</si>
  <si>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</si>
  <si>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</si>
  <si>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</si>
  <si>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</si>
  <si>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</si>
  <si>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</si>
  <si>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</si>
  <si>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</si>
  <si>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</si>
  <si>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</si>
  <si>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</si>
  <si>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</si>
  <si>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</si>
  <si>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</si>
  <si>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</si>
  <si>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</si>
  <si>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</si>
  <si>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</si>
  <si>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</si>
  <si>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</si>
  <si>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</si>
  <si>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</si>
  <si>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</si>
  <si>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</si>
  <si>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</si>
  <si>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</si>
  <si>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</si>
  <si>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</si>
  <si>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</si>
  <si>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</si>
  <si>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</si>
  <si>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</si>
  <si>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</si>
  <si>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</si>
  <si>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</si>
  <si>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</si>
  <si>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</si>
  <si>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</si>
  <si>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</si>
  <si>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</si>
  <si>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</si>
  <si>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</si>
  <si>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</si>
  <si>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</si>
  <si>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</si>
  <si>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</si>
  <si>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</si>
  <si>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</si>
  <si>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</si>
  <si>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</si>
  <si>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</si>
  <si>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</si>
  <si>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</si>
  <si>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</si>
  <si>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</si>
  <si>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</si>
  <si>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</si>
  <si>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</si>
  <si>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</si>
  <si>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</si>
  <si>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</si>
  <si>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</si>
  <si>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</si>
  <si>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</si>
  <si>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</si>
  <si>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</si>
  <si>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</si>
  <si>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</si>
  <si>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</si>
  <si>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</si>
  <si>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</si>
  <si>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</si>
  <si>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</si>
  <si>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</si>
  <si>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</si>
  <si>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</si>
  <si>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</si>
  <si>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</si>
  <si>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</si>
  <si>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</si>
  <si>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</si>
  <si>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</si>
  <si>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</si>
  <si>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</si>
  <si>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</si>
  <si>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</si>
  <si>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</si>
  <si>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</si>
  <si>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</si>
  <si>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</si>
  <si>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</si>
  <si>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</si>
  <si>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</si>
  <si>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</si>
  <si>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</si>
  <si>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</si>
  <si>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</si>
  <si>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</si>
  <si>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</si>
  <si>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</si>
  <si>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</si>
  <si>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</si>
  <si>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</si>
  <si>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</si>
  <si>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</si>
  <si>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</si>
  <si>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</si>
  <si>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</si>
  <si>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</si>
  <si>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</si>
  <si>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</si>
  <si>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</si>
  <si>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</si>
  <si>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</si>
  <si>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</si>
  <si>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</si>
  <si>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</si>
  <si>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</si>
  <si>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</si>
  <si>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</si>
  <si>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</si>
  <si>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</si>
  <si>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</si>
  <si>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</si>
  <si>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</si>
  <si>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</si>
  <si>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</si>
  <si>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</si>
  <si>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</si>
  <si>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</si>
  <si>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</si>
  <si>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</si>
  <si>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</si>
  <si>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</si>
  <si>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</si>
  <si>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</si>
  <si>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</si>
  <si>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</si>
  <si>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</si>
  <si>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</si>
  <si>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</si>
  <si>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</si>
  <si>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</si>
  <si>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</si>
  <si>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</si>
  <si>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</si>
  <si>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</si>
  <si>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</si>
  <si>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</si>
  <si>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</si>
  <si>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</si>
  <si>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</si>
  <si>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</si>
  <si>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</si>
  <si>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</si>
  <si>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</si>
  <si>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</si>
  <si>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</si>
  <si>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</si>
  <si>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</si>
  <si>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</si>
  <si>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</si>
  <si>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</si>
  <si>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</si>
  <si>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</si>
  <si>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</si>
  <si>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</si>
  <si>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</si>
  <si>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</si>
  <si>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</si>
  <si>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</si>
  <si>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</si>
  <si>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</si>
  <si>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</si>
  <si>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</si>
  <si>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</si>
  <si>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</si>
  <si>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</si>
  <si>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</si>
  <si>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</si>
  <si>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</si>
  <si>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</si>
  <si>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</si>
  <si>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</si>
  <si>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</si>
  <si>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</si>
  <si>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</si>
  <si>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</si>
  <si>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</si>
  <si>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</si>
  <si>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</si>
  <si>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</si>
  <si>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</si>
  <si>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</si>
  <si>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</si>
  <si>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</si>
  <si>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</si>
  <si>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</si>
  <si>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</si>
  <si>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</si>
  <si>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</si>
  <si>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</si>
  <si>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</si>
  <si>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</si>
  <si>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</si>
  <si>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</si>
  <si>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</si>
  <si>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</si>
  <si>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</si>
  <si>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</si>
  <si>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</si>
  <si>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</si>
  <si>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</si>
  <si>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</si>
  <si>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</si>
  <si>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</si>
  <si>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</si>
  <si>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</si>
  <si>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</si>
  <si>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</si>
  <si>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</si>
  <si>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</si>
  <si>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</si>
  <si>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</si>
  <si>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</si>
  <si>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</si>
  <si>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</si>
  <si>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</si>
  <si>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</si>
  <si>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</si>
  <si>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</si>
  <si>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</si>
  <si>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</si>
  <si>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</si>
  <si>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</si>
  <si>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</si>
  <si>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</si>
  <si>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</si>
  <si>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</si>
  <si>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</si>
  <si>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</si>
  <si>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</si>
  <si>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</si>
  <si>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</si>
  <si>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</si>
  <si>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</si>
  <si>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</si>
  <si>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</si>
  <si>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</si>
  <si>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</si>
  <si>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</si>
  <si>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</si>
  <si>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</si>
  <si>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</si>
  <si>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</si>
  <si>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</si>
  <si>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</si>
  <si>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</si>
  <si>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</si>
  <si>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</si>
  <si>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</si>
  <si>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</si>
  <si>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</si>
  <si>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</si>
  <si>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</si>
  <si>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</si>
  <si>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</si>
  <si>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</si>
  <si>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</si>
  <si>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</si>
  <si>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</si>
  <si>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</si>
  <si>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</si>
  <si>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</si>
  <si>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</si>
  <si>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</si>
  <si>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</si>
  <si>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</si>
  <si>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</si>
  <si>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</si>
  <si>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</si>
  <si>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</si>
  <si>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</si>
  <si>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</si>
  <si>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</si>
  <si>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</si>
  <si>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</si>
  <si>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</si>
  <si>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</si>
  <si>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</si>
  <si>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</si>
  <si>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</si>
  <si>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</si>
  <si>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</si>
  <si>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</si>
  <si>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</si>
  <si>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</si>
  <si>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</si>
  <si>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</si>
  <si>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</si>
  <si>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</si>
  <si>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</si>
  <si>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</si>
  <si>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</si>
  <si>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</si>
  <si>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</si>
  <si>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</si>
  <si>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</si>
  <si>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</si>
  <si>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</si>
  <si>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</si>
  <si>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</si>
  <si>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</si>
  <si>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</si>
  <si>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</si>
  <si>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</si>
  <si>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</si>
  <si>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</si>
  <si>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</si>
  <si>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</si>
  <si>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</si>
  <si>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</si>
  <si>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</si>
  <si>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</si>
  <si>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</si>
  <si>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</si>
  <si>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</si>
  <si>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</si>
  <si>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</si>
  <si>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</si>
  <si>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</si>
  <si>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</si>
  <si>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</si>
  <si>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</si>
  <si>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</si>
  <si>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</si>
  <si>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</si>
  <si>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</si>
  <si>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</si>
  <si>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</si>
  <si>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</si>
  <si>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</si>
  <si>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</si>
  <si>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</si>
  <si>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</si>
  <si>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</si>
  <si>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</si>
  <si>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</si>
  <si>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</si>
  <si>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</si>
  <si>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</si>
  <si>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</si>
  <si>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</si>
  <si>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</si>
  <si>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</si>
  <si>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</si>
  <si>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</si>
  <si>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</si>
  <si>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</si>
  <si>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</si>
  <si>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</si>
  <si>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</si>
  <si>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</si>
  <si>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</si>
  <si>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</si>
  <si>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</si>
  <si>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</si>
  <si>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</si>
  <si>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</si>
  <si>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</si>
  <si>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</si>
  <si>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</si>
  <si>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</si>
  <si>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</si>
  <si>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</si>
  <si>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</si>
  <si>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</si>
  <si>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</si>
  <si>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</si>
  <si>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</si>
  <si>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</si>
  <si>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</si>
  <si>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</si>
  <si>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</si>
  <si>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</si>
  <si>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</si>
  <si>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</si>
  <si>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</si>
  <si>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</si>
  <si>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</si>
  <si>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</si>
  <si>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</si>
  <si>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</si>
  <si>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</si>
  <si>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</si>
  <si>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</si>
  <si>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</si>
  <si>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</si>
  <si>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</si>
  <si>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</si>
  <si>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</si>
  <si>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</si>
  <si>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</si>
  <si>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</si>
  <si>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</si>
  <si>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</si>
  <si>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</si>
  <si>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</si>
  <si>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</si>
  <si>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</si>
  <si>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</si>
  <si>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</si>
  <si>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</si>
  <si>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</si>
  <si>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</si>
  <si>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</si>
  <si>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</si>
  <si>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</si>
  <si>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</si>
  <si>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</si>
  <si>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</si>
  <si>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</si>
  <si>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</si>
  <si>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</si>
  <si>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</si>
  <si>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</si>
  <si>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</si>
  <si>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</si>
  <si>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</si>
  <si>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</si>
  <si>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</si>
  <si>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</si>
  <si>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</si>
  <si>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</si>
  <si>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</si>
  <si>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</si>
  <si>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</si>
  <si>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</si>
  <si>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</si>
  <si>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</si>
  <si>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</si>
  <si>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</si>
  <si>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</si>
  <si>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</si>
  <si>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</si>
  <si>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</si>
  <si>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</si>
  <si>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</si>
  <si>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</si>
  <si>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</si>
  <si>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</si>
  <si>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</si>
  <si>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</si>
  <si>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</si>
  <si>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</si>
  <si>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</si>
  <si>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</si>
  <si>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</si>
  <si>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</si>
  <si>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</si>
  <si>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</si>
  <si>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</si>
  <si>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</si>
  <si>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</si>
  <si>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</si>
  <si>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</si>
  <si>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</si>
  <si>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</si>
  <si>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</si>
  <si>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</si>
  <si>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</si>
  <si>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</si>
  <si>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</si>
  <si>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</si>
  <si>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</si>
  <si>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</si>
  <si>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</si>
  <si>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</si>
  <si>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</si>
  <si>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</si>
  <si>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</si>
  <si>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</si>
  <si>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</si>
  <si>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</si>
  <si>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</si>
  <si>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</si>
  <si>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</si>
  <si>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</si>
  <si>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</si>
  <si>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</si>
  <si>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</si>
  <si>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</si>
  <si>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</si>
  <si>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</si>
  <si>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</si>
  <si>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</si>
  <si>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</si>
  <si>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</si>
  <si>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</si>
  <si>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</si>
  <si>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</si>
  <si>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</si>
  <si>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</si>
  <si>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</si>
  <si>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</si>
  <si>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</si>
  <si>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</si>
  <si>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</si>
  <si>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</si>
  <si>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</si>
  <si>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</si>
  <si>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</si>
  <si>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</si>
  <si>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</si>
  <si>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</si>
  <si>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</si>
  <si>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</si>
  <si>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</si>
  <si>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</si>
  <si>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</si>
  <si>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</si>
  <si>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</si>
  <si>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</si>
  <si>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</si>
  <si>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</si>
  <si>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</si>
  <si>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</si>
  <si>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</si>
  <si>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</si>
  <si>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</si>
  <si>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</si>
  <si>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</si>
  <si>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</si>
  <si>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</si>
  <si>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</si>
  <si>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</si>
  <si>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</si>
  <si>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</si>
  <si>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</si>
  <si>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</si>
  <si>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</si>
  <si>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</si>
  <si>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</si>
  <si>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</si>
  <si>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</si>
  <si>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</si>
  <si>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</si>
  <si>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</si>
  <si>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</si>
  <si>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</si>
  <si>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</si>
  <si>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</si>
  <si>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</si>
  <si>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</si>
  <si>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</si>
  <si>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</si>
  <si>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</si>
  <si>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</si>
  <si>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</si>
  <si>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</si>
  <si>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</si>
  <si>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</si>
  <si>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</si>
  <si>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</si>
  <si>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</si>
  <si>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</si>
  <si>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</si>
  <si>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</si>
  <si>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</si>
  <si>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</si>
  <si>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</si>
  <si>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</si>
  <si>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</si>
  <si>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</si>
  <si>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</si>
  <si>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</si>
  <si>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</si>
  <si>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</si>
  <si>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</si>
  <si>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</si>
  <si>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</si>
  <si>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</si>
  <si>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</si>
  <si>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</si>
  <si>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</si>
  <si>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</si>
  <si>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</si>
  <si>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</si>
  <si>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</si>
  <si>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</si>
  <si>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</si>
  <si>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</si>
  <si>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</si>
  <si>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</si>
  <si>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</si>
  <si>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</si>
  <si>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</si>
  <si>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</si>
  <si>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</si>
  <si>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</si>
  <si>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</si>
  <si>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</si>
  <si>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</si>
  <si>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</si>
  <si>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</si>
  <si>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</si>
  <si>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</si>
  <si>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</si>
  <si>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</si>
  <si>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</si>
  <si>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</si>
  <si>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</si>
  <si>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</si>
  <si>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</si>
  <si>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</si>
  <si>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</si>
  <si>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</si>
  <si>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</si>
  <si>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</si>
  <si>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</si>
  <si>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</si>
  <si>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</si>
  <si>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</si>
  <si>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</si>
  <si>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</si>
  <si>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</si>
  <si>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</si>
  <si>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</si>
  <si>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</si>
  <si>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</si>
  <si>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</si>
  <si>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</si>
  <si>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</si>
  <si>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</si>
  <si>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</si>
  <si>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</si>
  <si>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</si>
  <si>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</si>
  <si>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</si>
  <si>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</si>
  <si>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</si>
  <si>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</si>
  <si>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</si>
  <si>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</si>
  <si>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</si>
  <si>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</si>
  <si>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</si>
  <si>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</si>
  <si>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</si>
  <si>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</si>
  <si>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</si>
  <si>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</si>
  <si>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</si>
  <si>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</si>
  <si>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</si>
  <si>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</si>
  <si>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</si>
  <si>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</si>
  <si>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</si>
  <si>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</si>
  <si>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</si>
  <si>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</si>
  <si>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</si>
  <si>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</si>
  <si>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</si>
  <si>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</si>
  <si>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</si>
  <si>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</si>
  <si>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</si>
  <si>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</si>
  <si>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</si>
  <si>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</si>
  <si>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</si>
  <si>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</si>
  <si>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</si>
  <si>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</si>
  <si>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</si>
  <si>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</si>
  <si>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</si>
  <si>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</si>
  <si>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</si>
  <si>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</si>
  <si>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</si>
  <si>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</si>
  <si>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</si>
  <si>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</si>
  <si>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</si>
  <si>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</si>
  <si>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</si>
  <si>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</si>
  <si>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</si>
  <si>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</si>
  <si>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</si>
  <si>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</si>
  <si>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</si>
  <si>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</si>
  <si>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</si>
  <si>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</si>
  <si>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</si>
  <si>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</si>
  <si>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</si>
  <si>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</si>
  <si>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</si>
  <si>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</si>
  <si>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</si>
  <si>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</si>
  <si>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</si>
  <si>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</si>
  <si>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</si>
  <si>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</si>
  <si>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</si>
  <si>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</si>
  <si>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</si>
  <si>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</si>
  <si>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</si>
  <si>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</si>
  <si>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</si>
  <si>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</si>
  <si>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</si>
  <si>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</si>
  <si>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</si>
  <si>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</si>
  <si>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</si>
  <si>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</si>
  <si>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</si>
  <si>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</si>
  <si>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</si>
  <si>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</si>
  <si>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</si>
  <si>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</si>
  <si>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</si>
  <si>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</si>
  <si>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</si>
  <si>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</si>
  <si>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</si>
  <si>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</si>
  <si>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</si>
  <si>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</si>
  <si>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</si>
  <si>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</si>
  <si>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</si>
  <si>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</si>
  <si>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</si>
  <si>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</si>
  <si>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</si>
  <si>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</si>
  <si>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</si>
  <si>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</si>
  <si>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</si>
  <si>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</si>
  <si>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</si>
  <si>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</si>
  <si>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</si>
  <si>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</si>
  <si>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</si>
  <si>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</si>
  <si>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</si>
  <si>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</si>
  <si>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</si>
  <si>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</si>
  <si>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</si>
  <si>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</si>
  <si>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</si>
  <si>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</si>
  <si>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</si>
  <si>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</si>
  <si>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</si>
  <si>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</si>
  <si>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</si>
  <si>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</si>
  <si>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</si>
  <si>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</si>
  <si>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</si>
  <si>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</si>
  <si>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</si>
  <si>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</si>
  <si>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</si>
  <si>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</si>
  <si>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</si>
  <si>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</si>
  <si>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</si>
  <si>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</si>
  <si>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</si>
  <si>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</si>
  <si>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</si>
  <si>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</si>
  <si>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</si>
  <si>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</si>
  <si>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</si>
  <si>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</si>
  <si>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</si>
  <si>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</si>
  <si>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</si>
  <si>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</si>
  <si>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</si>
  <si>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</si>
  <si>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</si>
  <si>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</si>
  <si>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</si>
  <si>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</si>
  <si>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</si>
  <si>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</si>
  <si>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</si>
  <si>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</si>
  <si>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</si>
  <si>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</si>
  <si>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</si>
  <si>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</si>
  <si>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</si>
  <si>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</si>
  <si>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</si>
  <si>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</si>
  <si>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</si>
  <si>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</si>
  <si>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</si>
  <si>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</si>
  <si>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</si>
  <si>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</si>
  <si>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</si>
  <si>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</si>
  <si>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</si>
  <si>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</si>
  <si>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</si>
  <si>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</si>
  <si>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</si>
  <si>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</si>
  <si>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</si>
  <si>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</si>
  <si>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</si>
  <si>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</si>
  <si>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</si>
  <si>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</si>
  <si>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</si>
  <si>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</si>
  <si>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</si>
  <si>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</si>
  <si>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</si>
  <si>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</si>
  <si>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</si>
  <si>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</si>
  <si>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</si>
  <si>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</si>
  <si>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</si>
  <si>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</si>
  <si>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</si>
  <si>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</si>
  <si>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</si>
  <si>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</si>
  <si>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</si>
  <si>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</si>
  <si>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</si>
  <si>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</si>
  <si>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</si>
  <si>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</si>
  <si>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</si>
  <si>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</si>
  <si>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</si>
  <si>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</si>
  <si>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</si>
  <si>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</si>
  <si>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</si>
  <si>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</si>
  <si>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</si>
  <si>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</si>
  <si>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</si>
  <si>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</si>
  <si>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</si>
  <si>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</si>
  <si>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</si>
  <si>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</si>
  <si>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</si>
  <si>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</si>
  <si>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</si>
  <si>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</si>
  <si>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</si>
  <si>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</si>
  <si>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</si>
  <si>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</si>
  <si>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</si>
  <si>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</si>
  <si>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</si>
  <si>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</si>
  <si>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</si>
  <si>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</si>
  <si>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</si>
  <si>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</si>
  <si>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</si>
  <si>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</si>
  <si>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</si>
  <si>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</si>
  <si>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</si>
  <si>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</si>
  <si>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</si>
  <si>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</si>
  <si>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</si>
  <si>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</si>
  <si>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</si>
  <si>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</si>
  <si>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</si>
  <si>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</si>
  <si>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</si>
  <si>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</si>
  <si>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</si>
  <si>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</si>
  <si>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</si>
  <si>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</si>
  <si>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</si>
  <si>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</si>
  <si>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</si>
  <si>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</si>
  <si>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</si>
  <si>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</si>
  <si>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</si>
  <si>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</si>
  <si>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</si>
  <si>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</si>
  <si>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</si>
  <si>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</si>
  <si>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</si>
  <si>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</si>
  <si>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</si>
  <si>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</si>
  <si>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</si>
  <si>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</si>
  <si>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</si>
  <si>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</si>
  <si>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</si>
  <si>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</si>
  <si>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</si>
  <si>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</si>
  <si>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</si>
  <si>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</si>
  <si>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</si>
  <si>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</si>
  <si>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</si>
  <si>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</si>
  <si>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</si>
  <si>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</si>
  <si>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</si>
  <si>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</si>
  <si>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</si>
  <si>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</si>
  <si>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</si>
  <si>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</si>
  <si>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</si>
  <si>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</si>
  <si>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</si>
  <si>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</si>
  <si>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</si>
  <si>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</si>
  <si>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</si>
  <si>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</si>
  <si>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</si>
  <si>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</si>
  <si>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</si>
  <si>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</si>
  <si>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</si>
  <si>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</si>
  <si>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</si>
  <si>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</si>
  <si>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</si>
  <si>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</si>
  <si>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</si>
  <si>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</si>
  <si>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</si>
  <si>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</si>
  <si>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</si>
  <si>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</si>
  <si>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</si>
  <si>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</si>
  <si>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</si>
  <si>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</si>
  <si>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</si>
  <si>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</si>
  <si>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</si>
  <si>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</si>
  <si>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</si>
  <si>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</si>
  <si>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</si>
  <si>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</si>
  <si>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</si>
  <si>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</si>
  <si>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</si>
  <si>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</si>
  <si>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</si>
  <si>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</si>
  <si>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</si>
  <si>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</si>
  <si>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</si>
  <si>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</si>
  <si>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</si>
  <si>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</si>
  <si>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</si>
  <si>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</si>
  <si>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</si>
  <si>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</si>
  <si>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</si>
  <si>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</si>
  <si>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</si>
  <si>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</si>
  <si>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</si>
  <si>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</si>
  <si>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</si>
  <si>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</si>
  <si>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</si>
  <si>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</si>
  <si>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</si>
  <si>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</si>
  <si>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</si>
  <si>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</si>
  <si>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</si>
  <si>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</si>
  <si>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</si>
  <si>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</si>
  <si>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</si>
  <si>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</si>
  <si>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</si>
  <si>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</si>
  <si>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</si>
  <si>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</si>
  <si>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</si>
  <si>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</si>
  <si>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</si>
  <si>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</si>
  <si>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</si>
  <si>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</si>
  <si>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</si>
  <si>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</si>
  <si>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</si>
  <si>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</si>
  <si>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</si>
  <si>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</si>
  <si>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</si>
  <si>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</si>
  <si>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</si>
  <si>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</si>
  <si>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</si>
  <si>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</si>
  <si>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</si>
  <si>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</si>
  <si>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</si>
  <si>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</si>
  <si>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</si>
  <si>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</si>
  <si>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</si>
  <si>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</si>
  <si>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</si>
  <si>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</si>
  <si>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</si>
  <si>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</si>
  <si>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</si>
  <si>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</si>
  <si>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</si>
  <si>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</si>
  <si>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</si>
  <si>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</si>
  <si>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</si>
  <si>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</si>
  <si>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</si>
  <si>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</si>
  <si>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</si>
  <si>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</si>
  <si>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</si>
  <si>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</si>
  <si>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</si>
  <si>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</si>
  <si>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</si>
  <si>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</si>
  <si>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</si>
  <si>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</si>
  <si>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</si>
  <si>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</si>
  <si>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</si>
  <si>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</si>
  <si>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</si>
  <si>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</si>
  <si>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</si>
  <si>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</si>
  <si>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</si>
  <si>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</si>
  <si>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</si>
  <si>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</si>
  <si>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</si>
  <si>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</si>
  <si>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</si>
  <si>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</si>
  <si>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</si>
  <si>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</si>
  <si>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</si>
  <si>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</si>
  <si>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</si>
  <si>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</si>
  <si>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</si>
  <si>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</si>
  <si>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</si>
  <si>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</si>
  <si>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</si>
  <si>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</si>
  <si>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</si>
  <si>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</si>
  <si>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</si>
  <si>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</si>
  <si>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</si>
  <si>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</si>
  <si>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</si>
  <si>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</si>
  <si>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</si>
  <si>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</si>
  <si>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</si>
  <si>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</si>
  <si>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</si>
  <si>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</si>
  <si>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</si>
  <si>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</si>
  <si>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</si>
  <si>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</si>
  <si>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</si>
  <si>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</si>
  <si>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</si>
  <si>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</si>
  <si>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</si>
  <si>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</si>
  <si>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</si>
  <si>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</si>
  <si>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</si>
  <si>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</si>
  <si>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</si>
  <si>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</si>
  <si>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</si>
  <si>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</si>
  <si>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</si>
  <si>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</si>
  <si>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</si>
  <si>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</si>
  <si>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</si>
  <si>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</si>
  <si>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</si>
  <si>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</si>
  <si>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</si>
  <si>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</si>
  <si>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</si>
  <si>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</si>
  <si>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</si>
  <si>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</si>
  <si>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</si>
  <si>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</si>
  <si>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</si>
  <si>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</si>
  <si>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</si>
  <si>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</si>
  <si>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</si>
  <si>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</si>
  <si>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</si>
  <si>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</si>
  <si>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</si>
  <si>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</si>
  <si>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</si>
  <si>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</si>
  <si>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</si>
  <si>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</si>
  <si>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</si>
  <si>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</si>
  <si>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</si>
  <si>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</si>
  <si>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</si>
  <si>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</si>
  <si>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</si>
  <si>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</si>
  <si>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</si>
  <si>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</si>
  <si>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</si>
  <si>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</si>
  <si>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</si>
  <si>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</si>
  <si>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</si>
  <si>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</si>
  <si>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</si>
  <si>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</si>
  <si>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</si>
  <si>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</si>
  <si>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</si>
  <si>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</si>
  <si>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</si>
  <si>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</si>
  <si>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</si>
  <si>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</si>
  <si>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</si>
  <si>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</si>
  <si>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</si>
  <si>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</si>
  <si>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</si>
  <si>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</si>
  <si>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</si>
  <si>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</si>
  <si>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</si>
  <si>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</si>
  <si>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</si>
  <si>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</si>
  <si>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</si>
  <si>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</si>
  <si>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</si>
  <si>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</si>
  <si>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</si>
  <si>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</si>
  <si>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</si>
  <si>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</si>
  <si>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</si>
  <si>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</si>
  <si>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</si>
  <si>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</si>
  <si>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</si>
  <si>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</si>
  <si>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</si>
  <si>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</si>
  <si>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</si>
  <si>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</si>
  <si>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</si>
  <si>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</si>
  <si>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</si>
  <si>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</si>
  <si>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</si>
  <si>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</si>
  <si>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</si>
  <si>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</si>
  <si>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</si>
  <si>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</si>
  <si>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</si>
  <si>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</si>
  <si>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</si>
  <si>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</si>
  <si>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</si>
  <si>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</si>
  <si>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</si>
  <si>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</si>
  <si>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</si>
  <si>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</si>
  <si>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</si>
  <si>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</si>
  <si>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</si>
  <si>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</si>
  <si>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</si>
  <si>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</si>
  <si>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</si>
  <si>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</si>
  <si>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</si>
  <si>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</si>
  <si>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</si>
  <si>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</si>
  <si>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</si>
  <si>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</si>
  <si>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</si>
  <si>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</si>
  <si>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</si>
  <si>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</si>
  <si>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</si>
  <si>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</si>
  <si>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</si>
  <si>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</si>
  <si>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</si>
  <si>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</si>
  <si>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</si>
  <si>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</si>
  <si>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</si>
  <si>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</si>
  <si>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</si>
  <si>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</si>
  <si>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</si>
  <si>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</si>
  <si>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</si>
  <si>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</si>
  <si>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</si>
  <si>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</si>
  <si>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</si>
  <si>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</si>
  <si>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</si>
  <si>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</si>
  <si>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</si>
  <si>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</si>
  <si>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</si>
  <si>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</si>
  <si>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</si>
  <si>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</si>
  <si>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</si>
  <si>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</si>
  <si>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</si>
  <si>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</si>
  <si>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</si>
  <si>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</si>
  <si>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</si>
  <si>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</si>
  <si>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</si>
  <si>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</si>
  <si>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</si>
  <si>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</si>
  <si>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</si>
  <si>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</si>
  <si>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</si>
  <si>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</si>
  <si>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</si>
  <si>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</si>
  <si>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</si>
  <si>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</si>
  <si>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</si>
  <si>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</si>
  <si>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</si>
  <si>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</si>
  <si>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</si>
  <si>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</si>
  <si>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</si>
  <si>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</si>
  <si>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</si>
  <si>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</si>
  <si>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</si>
  <si>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</si>
  <si>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</si>
  <si>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</si>
  <si>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</si>
  <si>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</si>
  <si>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</si>
  <si>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</si>
  <si>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</si>
  <si>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</si>
  <si>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</si>
  <si>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</si>
  <si>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</si>
  <si>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</si>
  <si>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</si>
  <si>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</si>
  <si>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</si>
  <si>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</si>
  <si>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</si>
  <si>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</si>
  <si>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</si>
  <si>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</si>
  <si>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</si>
  <si>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</si>
  <si>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</si>
  <si>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</si>
  <si>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</si>
  <si>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</si>
  <si>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</si>
  <si>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</si>
  <si>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</si>
  <si>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</si>
  <si>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</si>
  <si>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</si>
  <si>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</si>
  <si>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</si>
  <si>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</si>
  <si>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</si>
  <si>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</si>
  <si>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</si>
  <si>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</si>
  <si>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</si>
  <si>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</si>
  <si>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</si>
  <si>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</si>
  <si>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</si>
  <si>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</si>
  <si>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</si>
  <si>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</si>
  <si>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</si>
  <si>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</si>
  <si>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</si>
  <si>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</si>
  <si>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</si>
  <si>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</si>
  <si>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</si>
  <si>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</si>
  <si>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</si>
  <si>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</si>
  <si>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</si>
  <si>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</si>
  <si>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</si>
  <si>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</si>
  <si>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</si>
  <si>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</si>
  <si>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</si>
  <si>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</si>
  <si>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</si>
  <si>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</si>
  <si>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</si>
  <si>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</si>
  <si>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</si>
  <si>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</si>
  <si>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</si>
  <si>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</si>
  <si>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</si>
  <si>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</si>
  <si>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</si>
  <si>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</si>
  <si>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</si>
  <si>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</si>
  <si>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</si>
  <si>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</si>
  <si>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</si>
  <si>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</si>
  <si>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</si>
  <si>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</si>
  <si>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</si>
  <si>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</si>
  <si>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</si>
  <si>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</si>
  <si>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</si>
  <si>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</si>
  <si>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</si>
  <si>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</si>
  <si>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</si>
  <si>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</si>
  <si>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</si>
  <si>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</si>
  <si>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</si>
  <si>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</si>
  <si>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</si>
  <si>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</si>
  <si>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</si>
  <si>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</si>
  <si>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</si>
  <si>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</si>
  <si>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</si>
  <si>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</si>
  <si>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</si>
  <si>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</si>
  <si>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</si>
  <si>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</si>
  <si>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</si>
  <si>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</si>
  <si>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</si>
  <si>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</si>
  <si>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</si>
  <si>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</si>
  <si>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</si>
  <si>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</si>
  <si>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</si>
  <si>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</si>
  <si>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</si>
  <si>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</si>
  <si>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</si>
  <si>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</si>
  <si>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</si>
  <si>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</si>
  <si>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</si>
  <si>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</si>
  <si>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</si>
  <si>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</si>
  <si>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</si>
  <si>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</si>
  <si>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</si>
  <si>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</si>
  <si>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</si>
  <si>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</si>
  <si>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</si>
  <si>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</si>
  <si>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</si>
  <si>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</si>
  <si>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</si>
  <si>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</si>
  <si>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</si>
  <si>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</si>
  <si>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</si>
  <si>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</si>
  <si>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</si>
  <si>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</si>
  <si>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</si>
  <si>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</si>
  <si>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</si>
  <si>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</si>
  <si>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</si>
  <si>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</si>
  <si>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</si>
  <si>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</si>
  <si>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</si>
  <si>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</si>
  <si>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</si>
  <si>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</si>
  <si>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</si>
  <si>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</si>
  <si>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</si>
  <si>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</si>
  <si>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</si>
  <si>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</si>
  <si>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</si>
  <si>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</si>
  <si>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</si>
  <si>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</si>
  <si>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</si>
  <si>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</si>
  <si>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</si>
  <si>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</si>
  <si>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</si>
  <si>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</si>
  <si>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</si>
  <si>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</si>
  <si>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</si>
  <si>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</si>
  <si>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</si>
  <si>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</si>
  <si>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</si>
  <si>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</si>
  <si>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</si>
  <si>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</si>
  <si>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</si>
  <si>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</si>
  <si>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</si>
  <si>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</si>
  <si>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</si>
  <si>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</si>
  <si>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</si>
  <si>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</si>
  <si>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</si>
  <si>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</si>
  <si>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</si>
  <si>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</si>
  <si>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</si>
  <si>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</si>
  <si>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</si>
  <si>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</si>
  <si>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</si>
  <si>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</si>
  <si>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</si>
  <si>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</si>
  <si>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</si>
  <si>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</si>
  <si>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</si>
  <si>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</si>
  <si>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</si>
  <si>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</si>
  <si>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</si>
  <si>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</si>
  <si>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</si>
  <si>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</si>
  <si>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</si>
  <si>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</si>
  <si>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</si>
  <si>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</si>
  <si>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</si>
  <si>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</si>
  <si>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</si>
  <si>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</si>
  <si>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</si>
  <si>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</si>
  <si>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</si>
  <si>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</si>
  <si>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</si>
  <si>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</si>
  <si>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</si>
  <si>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</si>
  <si>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</si>
  <si>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</si>
  <si>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</si>
  <si>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</si>
  <si>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</si>
  <si>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</si>
  <si>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</si>
  <si>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</si>
  <si>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</si>
  <si>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</si>
  <si>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</si>
  <si>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</si>
  <si>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</si>
  <si>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</si>
  <si>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</si>
  <si>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</si>
  <si>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</si>
  <si>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</si>
  <si>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</si>
  <si>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</si>
  <si>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</si>
  <si>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</si>
  <si>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</si>
  <si>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</si>
  <si>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</si>
  <si>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</si>
  <si>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</si>
  <si>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</si>
  <si>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</si>
  <si>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</si>
  <si>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</si>
  <si>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</si>
  <si>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</si>
  <si>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</si>
  <si>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</si>
  <si>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</si>
  <si>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</si>
  <si>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</si>
  <si>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</si>
  <si>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</si>
  <si>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</si>
  <si>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</si>
  <si>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</si>
  <si>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</si>
  <si>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</si>
  <si>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</si>
  <si>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</si>
  <si>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</si>
  <si>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</si>
  <si>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</si>
  <si>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</si>
  <si>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</si>
  <si>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</si>
  <si>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</si>
  <si>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</si>
  <si>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</si>
  <si>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</si>
  <si>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</si>
  <si>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</si>
  <si>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</si>
  <si>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</si>
  <si>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</si>
  <si>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</si>
  <si>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</si>
  <si>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</si>
  <si>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</si>
  <si>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</si>
  <si>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</si>
  <si>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</si>
  <si>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</si>
  <si>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</si>
  <si>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</si>
  <si>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</si>
  <si>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</si>
  <si>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</si>
  <si>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</si>
  <si>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</si>
  <si>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</si>
  <si>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</si>
  <si>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</si>
  <si>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</si>
  <si>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</si>
  <si>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</si>
  <si>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</si>
  <si>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</si>
  <si>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</si>
  <si>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</si>
  <si>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</si>
  <si>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</si>
  <si>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</si>
  <si>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</si>
  <si>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</si>
  <si>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</si>
  <si>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</si>
  <si>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</si>
  <si>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</si>
  <si>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</si>
  <si>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</si>
  <si>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</si>
  <si>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</si>
  <si>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</si>
  <si>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</si>
  <si>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</si>
  <si>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</si>
  <si>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</si>
  <si>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</si>
  <si>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</si>
  <si>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</si>
  <si>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</si>
  <si>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</si>
  <si>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</si>
  <si>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</si>
  <si>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</si>
  <si>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</si>
  <si>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</si>
  <si>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</si>
  <si>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</si>
  <si>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</si>
  <si>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</si>
  <si>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</si>
  <si>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</si>
  <si>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</si>
  <si>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</si>
  <si>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</si>
  <si>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</si>
  <si>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</si>
  <si>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</si>
  <si>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</si>
  <si>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</si>
  <si>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</si>
  <si>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</si>
  <si>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</si>
  <si>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</si>
  <si>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</si>
  <si>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</si>
  <si>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</si>
  <si>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</si>
  <si>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</si>
  <si>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</si>
  <si>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</si>
  <si>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</si>
  <si>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</si>
  <si>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</si>
  <si>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</si>
  <si>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</si>
  <si>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</si>
  <si>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</si>
  <si>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</si>
  <si>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</si>
  <si>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</si>
  <si>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</si>
  <si>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</si>
  <si>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</si>
  <si>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</si>
  <si>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</si>
  <si>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</si>
  <si>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</si>
  <si>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</si>
  <si>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</si>
  <si>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</si>
  <si>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</si>
  <si>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</si>
  <si>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</si>
  <si>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</si>
  <si>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</si>
  <si>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</si>
  <si>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</si>
  <si>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</si>
  <si>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</si>
  <si>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</si>
  <si>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</si>
  <si>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</si>
  <si>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</si>
  <si>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</si>
  <si>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</si>
  <si>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</si>
  <si>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</si>
  <si>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</si>
  <si>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</si>
  <si>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</si>
  <si>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</si>
  <si>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</si>
  <si>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</si>
  <si>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</si>
  <si>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</si>
  <si>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</si>
  <si>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</si>
  <si>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</si>
  <si>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</si>
  <si>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</si>
  <si>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</si>
  <si>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</si>
  <si>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</si>
  <si>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</si>
  <si>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</si>
  <si>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</si>
  <si>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</si>
  <si>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</si>
  <si>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</si>
  <si>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</si>
  <si>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</si>
  <si>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</si>
  <si>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</si>
  <si>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</si>
  <si>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</si>
  <si>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</si>
  <si>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</si>
  <si>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</si>
  <si>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</si>
  <si>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</si>
  <si>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</si>
  <si>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</si>
  <si>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</si>
  <si>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</si>
  <si>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</si>
  <si>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</si>
  <si>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</si>
  <si>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</si>
  <si>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</si>
  <si>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</si>
  <si>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</si>
  <si>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</si>
  <si>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</si>
  <si>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</si>
  <si>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</si>
  <si>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</si>
  <si>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</si>
  <si>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</si>
  <si>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</si>
  <si>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</si>
  <si>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</si>
  <si>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</si>
  <si>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</si>
  <si>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</si>
  <si>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</si>
  <si>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</si>
  <si>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</si>
  <si>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</si>
  <si>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</si>
  <si>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</si>
  <si>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</si>
  <si>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</si>
  <si>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</si>
  <si>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</si>
  <si>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</si>
  <si>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</si>
  <si>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</si>
  <si>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</si>
  <si>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</si>
  <si>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</si>
  <si>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</si>
  <si>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</si>
  <si>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</si>
  <si>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</si>
  <si>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</si>
  <si>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</si>
  <si>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</si>
  <si>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</si>
  <si>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</si>
  <si>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</si>
  <si>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</si>
  <si>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</si>
  <si>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</si>
  <si>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</si>
  <si>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</si>
  <si>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</si>
  <si>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</si>
  <si>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</si>
  <si>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</si>
  <si>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</si>
  <si>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</si>
  <si>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</si>
  <si>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</si>
  <si>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</si>
  <si>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</si>
  <si>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</si>
  <si>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</si>
  <si>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</si>
  <si>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</si>
  <si>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</si>
  <si>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</si>
  <si>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</si>
  <si>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</si>
  <si>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</si>
  <si>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</si>
  <si>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</si>
  <si>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</si>
  <si>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</si>
  <si>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</si>
  <si>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</si>
  <si>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</si>
  <si>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</si>
  <si>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</si>
  <si>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</si>
  <si>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</si>
  <si>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</si>
  <si>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</si>
  <si>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</si>
  <si>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</si>
  <si>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</si>
  <si>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</si>
  <si>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</si>
  <si>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</si>
  <si>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</si>
  <si>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</si>
  <si>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</si>
  <si>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</si>
  <si>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</si>
  <si>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</si>
  <si>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</si>
  <si>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</si>
  <si>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</si>
  <si>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</si>
  <si>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</si>
  <si>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</si>
  <si>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</si>
  <si>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</si>
  <si>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</si>
  <si>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</si>
  <si>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</si>
  <si>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</si>
  <si>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</si>
  <si>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</si>
  <si>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</si>
  <si>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</si>
  <si>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</si>
  <si>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</si>
  <si>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</si>
  <si>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</si>
  <si>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</si>
  <si>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</si>
  <si>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</si>
  <si>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</si>
  <si>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</si>
  <si>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</si>
  <si>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</si>
  <si>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</si>
  <si>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</si>
  <si>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</si>
  <si>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</si>
  <si>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</si>
  <si>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</si>
  <si>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</si>
  <si>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</si>
  <si>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</si>
  <si>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</si>
  <si>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</si>
  <si>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</si>
  <si>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</si>
  <si>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</si>
  <si>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</si>
  <si>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</si>
  <si>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</si>
  <si>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</si>
  <si>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</si>
  <si>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</si>
  <si>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</si>
  <si>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</si>
  <si>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</si>
  <si>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</si>
  <si>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</si>
  <si>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</si>
  <si>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</si>
  <si>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</si>
  <si>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</si>
  <si>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</si>
  <si>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</si>
  <si>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</si>
  <si>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</si>
  <si>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</si>
  <si>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</si>
  <si>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</si>
  <si>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</si>
  <si>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</si>
  <si>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</si>
  <si>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</si>
  <si>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</si>
  <si>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</si>
  <si>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</si>
  <si>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</si>
  <si>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</si>
  <si>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</si>
  <si>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</si>
  <si>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</si>
  <si>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</si>
  <si>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</si>
  <si>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</si>
  <si>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</si>
  <si>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</si>
  <si>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</si>
  <si>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</si>
  <si>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</si>
  <si>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</si>
  <si>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</si>
  <si>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</si>
  <si>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</si>
  <si>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</si>
  <si>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</si>
  <si>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</si>
  <si>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</si>
  <si>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</si>
  <si>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</si>
  <si>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</si>
  <si>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</si>
  <si>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</si>
  <si>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</si>
  <si>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</si>
  <si>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</si>
  <si>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</si>
  <si>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</si>
  <si>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</si>
  <si>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</si>
  <si>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</si>
  <si>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</si>
  <si>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</si>
  <si>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</si>
  <si>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</si>
  <si>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</si>
  <si>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</si>
  <si>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</si>
  <si>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</si>
  <si>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</si>
  <si>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</si>
  <si>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</si>
  <si>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</si>
  <si>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</si>
  <si>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</si>
  <si>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</si>
  <si>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</si>
  <si>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</si>
  <si>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</si>
  <si>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</si>
  <si>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</si>
  <si>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</si>
  <si>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</si>
  <si>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</si>
  <si>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</si>
  <si>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</si>
  <si>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</si>
  <si>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</si>
  <si>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</si>
  <si>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</si>
  <si>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</si>
  <si>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</si>
  <si>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</si>
  <si>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</si>
  <si>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</si>
  <si>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</si>
  <si>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</si>
  <si>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</si>
  <si>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</si>
  <si>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</si>
  <si>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</si>
  <si>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</si>
  <si>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</si>
  <si>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</si>
  <si>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</si>
  <si>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</si>
  <si>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</si>
  <si>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</si>
  <si>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</si>
  <si>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</si>
  <si>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</si>
  <si>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</si>
  <si>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</si>
  <si>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</si>
  <si>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</si>
  <si>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</si>
  <si>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</si>
  <si>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</si>
  <si>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</si>
  <si>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</si>
  <si>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</si>
  <si>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</si>
  <si>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</si>
  <si>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</si>
  <si>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</si>
  <si>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</si>
  <si>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</si>
  <si>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</si>
  <si>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</si>
  <si>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</si>
  <si>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</si>
  <si>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</si>
  <si>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</si>
  <si>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</si>
  <si>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</si>
  <si>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</si>
  <si>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</si>
  <si>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</si>
  <si>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</si>
  <si>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</si>
  <si>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</si>
  <si>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</si>
  <si>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</si>
  <si>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</si>
  <si>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</si>
  <si>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</si>
  <si>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</si>
  <si>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</si>
  <si>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</si>
  <si>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</si>
  <si>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</si>
  <si>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</si>
  <si>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</si>
  <si>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</si>
  <si>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</si>
  <si>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</si>
  <si>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</si>
  <si>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</si>
  <si>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</si>
  <si>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</si>
  <si>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</si>
  <si>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</si>
  <si>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</si>
  <si>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</si>
  <si>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</si>
  <si>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</si>
  <si>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</si>
  <si>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</si>
  <si>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</si>
  <si>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</si>
  <si>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</si>
  <si>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</si>
  <si>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</si>
  <si>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</si>
  <si>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</si>
  <si>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</si>
  <si>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</si>
  <si>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</si>
  <si>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</si>
  <si>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</si>
  <si>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</si>
  <si>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</si>
  <si>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</si>
  <si>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</si>
  <si>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</si>
  <si>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</si>
  <si>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</si>
  <si>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</si>
  <si>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</si>
  <si>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</si>
  <si>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</si>
  <si>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</si>
  <si>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</si>
  <si>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</si>
  <si>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</si>
  <si>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</si>
  <si>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</si>
  <si>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</si>
  <si>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</si>
  <si>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</si>
  <si>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</si>
  <si>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</si>
  <si>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</si>
  <si>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</si>
  <si>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</si>
  <si>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</si>
  <si>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</si>
  <si>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</si>
  <si>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</si>
  <si>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</si>
  <si>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</si>
  <si>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</si>
  <si>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</si>
  <si>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</si>
  <si>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</si>
  <si>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</si>
  <si>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</si>
  <si>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</si>
  <si>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</si>
  <si>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</si>
  <si>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</si>
  <si>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</si>
  <si>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</si>
  <si>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</si>
  <si>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</si>
  <si>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</si>
  <si>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</si>
  <si>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</si>
  <si>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</si>
  <si>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</si>
  <si>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</si>
  <si>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</si>
  <si>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</si>
  <si>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</si>
  <si>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</si>
  <si>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</si>
  <si>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</si>
  <si>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</si>
  <si>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</si>
  <si>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</si>
  <si>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</si>
  <si>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</si>
  <si>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</si>
  <si>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</si>
  <si>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</si>
  <si>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</si>
  <si>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</si>
  <si>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</si>
  <si>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</si>
  <si>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</si>
  <si>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</si>
  <si>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</si>
  <si>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</si>
  <si>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</si>
  <si>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</si>
  <si>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</si>
  <si>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</si>
  <si>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</si>
  <si>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</si>
  <si>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</si>
  <si>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</si>
  <si>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</si>
  <si>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</si>
  <si>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</si>
  <si>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</si>
  <si>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</si>
  <si>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</si>
  <si>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</si>
  <si>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</si>
  <si>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</si>
  <si>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</si>
  <si>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</si>
  <si>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</si>
  <si>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</si>
  <si>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</si>
  <si>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</si>
  <si>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</si>
  <si>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</si>
  <si>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</si>
  <si>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</si>
  <si>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</si>
  <si>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</si>
  <si>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</si>
  <si>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</si>
  <si>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</si>
  <si>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</si>
  <si>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</si>
  <si>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</si>
  <si>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</si>
  <si>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</si>
  <si>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</si>
  <si>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</si>
  <si>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</si>
  <si>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</si>
  <si>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</si>
  <si>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</si>
  <si>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</si>
  <si>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</si>
  <si>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</si>
  <si>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</si>
  <si>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</si>
  <si>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</si>
  <si>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</si>
  <si>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</si>
  <si>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</si>
  <si>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</si>
  <si>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</si>
  <si>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</si>
  <si>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</si>
  <si>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</si>
  <si>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</si>
  <si>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</si>
  <si>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</si>
  <si>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</si>
  <si>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</si>
  <si>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</si>
  <si>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</si>
  <si>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</si>
  <si>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</si>
  <si>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</si>
  <si>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</si>
  <si>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</si>
  <si>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</si>
  <si>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</si>
  <si>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</si>
  <si>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</si>
  <si>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</si>
  <si>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</si>
  <si>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</si>
  <si>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</si>
  <si>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</si>
  <si>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</si>
  <si>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</si>
  <si>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</si>
  <si>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</si>
  <si>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</si>
  <si>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</si>
  <si>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</si>
  <si>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</si>
  <si>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</si>
  <si>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</si>
  <si>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</si>
  <si>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</si>
  <si>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</si>
  <si>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</si>
  <si>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</si>
  <si>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</si>
  <si>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</si>
  <si>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</si>
  <si>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</si>
  <si>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</si>
  <si>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</si>
  <si>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</si>
  <si>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</si>
  <si>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</si>
  <si>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</si>
  <si>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</si>
  <si>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</si>
  <si>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</si>
  <si>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</si>
  <si>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</si>
  <si>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</si>
  <si>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</si>
  <si>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</si>
  <si>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</si>
  <si>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</si>
  <si>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</si>
  <si>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</si>
  <si>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</si>
  <si>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</si>
  <si>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</si>
  <si>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</si>
  <si>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</si>
  <si>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</si>
  <si>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</si>
  <si>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</si>
  <si>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</si>
  <si>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</si>
  <si>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</si>
  <si>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</si>
  <si>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</si>
  <si>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</si>
  <si>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</si>
  <si>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</si>
  <si>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</si>
  <si>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</si>
  <si>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</si>
  <si>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</si>
  <si>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</si>
  <si>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</si>
  <si>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</si>
  <si>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</si>
  <si>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</si>
  <si>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</si>
  <si>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</si>
  <si>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</si>
  <si>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</si>
  <si>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</si>
  <si>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</si>
  <si>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</si>
  <si>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</si>
  <si>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</si>
  <si>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</si>
  <si>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</si>
  <si>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</si>
  <si>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</si>
  <si>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</si>
  <si>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</si>
  <si>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</si>
  <si>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</si>
  <si>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</si>
  <si>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</si>
  <si>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</si>
  <si>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</si>
  <si>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</si>
  <si>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</si>
  <si>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</si>
  <si>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</si>
  <si>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</si>
  <si>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</si>
  <si>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</si>
  <si>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</si>
  <si>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</si>
  <si>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</si>
  <si>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</si>
  <si>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</si>
  <si>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</si>
  <si>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</si>
  <si>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</si>
  <si>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</si>
  <si>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</si>
  <si>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</si>
  <si>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</si>
  <si>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</si>
  <si>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</si>
  <si>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</si>
  <si>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</si>
  <si>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</si>
  <si>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</si>
  <si>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</si>
  <si>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</si>
  <si>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</si>
  <si>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</si>
  <si>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</si>
  <si>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</si>
  <si>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</si>
  <si>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</si>
  <si>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</si>
  <si>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</si>
  <si>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</si>
  <si>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</si>
  <si>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</si>
  <si>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</si>
  <si>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</si>
  <si>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</si>
  <si>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</si>
  <si>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</si>
  <si>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</si>
  <si>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</si>
  <si>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</si>
  <si>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</si>
  <si>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</si>
  <si>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</si>
  <si>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</si>
  <si>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</si>
  <si>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</si>
  <si>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</si>
  <si>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</si>
  <si>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</si>
  <si>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</si>
  <si>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</si>
  <si>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</si>
  <si>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</si>
  <si>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</si>
  <si>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</si>
  <si>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</si>
  <si>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</si>
  <si>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</si>
  <si>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</si>
  <si>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</si>
  <si>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</si>
  <si>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</si>
  <si>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</si>
  <si>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</si>
  <si>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</si>
  <si>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</si>
  <si>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</si>
  <si>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</si>
  <si>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</si>
  <si>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</si>
  <si>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</si>
  <si>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</si>
  <si>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</si>
  <si>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</si>
  <si>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</si>
  <si>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</si>
  <si>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</si>
  <si>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</si>
  <si>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</si>
  <si>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</si>
  <si>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</si>
  <si>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</si>
  <si>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</si>
  <si>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</si>
  <si>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</si>
  <si>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</si>
  <si>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</si>
  <si>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</si>
  <si>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</si>
  <si>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</si>
  <si>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</si>
  <si>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</si>
  <si>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</si>
  <si>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</si>
  <si>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</si>
  <si>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</si>
  <si>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</si>
  <si>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</si>
  <si>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</si>
  <si>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</si>
  <si>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</si>
  <si>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</si>
  <si>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</si>
  <si>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</si>
  <si>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</si>
  <si>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</si>
  <si>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</si>
  <si>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</si>
  <si>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</si>
  <si>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</si>
  <si>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</si>
  <si>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</si>
  <si>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</si>
  <si>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</si>
  <si>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</si>
  <si>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</si>
  <si>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</si>
  <si>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</si>
  <si>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</si>
  <si>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</si>
  <si>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</si>
  <si>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</si>
  <si>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</si>
  <si>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</si>
  <si>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</si>
  <si>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</si>
  <si>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</si>
  <si>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</si>
  <si>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</si>
  <si>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</si>
  <si>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</si>
  <si>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</si>
  <si>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</si>
  <si>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</si>
  <si>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</si>
  <si>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</si>
  <si>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</si>
  <si>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</si>
  <si>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</si>
  <si>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</si>
  <si>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</si>
  <si>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</si>
  <si>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</si>
  <si>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</si>
  <si>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</si>
  <si>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</si>
  <si>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</si>
  <si>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</si>
  <si>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</si>
  <si>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</si>
  <si>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</si>
  <si>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</si>
  <si>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</si>
  <si>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</si>
  <si>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</si>
  <si>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</si>
  <si>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</si>
  <si>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</si>
  <si>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</si>
  <si>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</si>
  <si>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</si>
  <si>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</si>
  <si>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</si>
  <si>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</si>
  <si>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</si>
  <si>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</si>
  <si>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</si>
  <si>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</si>
  <si>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</si>
  <si>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</si>
  <si>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</si>
  <si>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</si>
  <si>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</si>
  <si>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</si>
  <si>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</si>
  <si>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</si>
  <si>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</si>
  <si>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</si>
  <si>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</si>
  <si>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</si>
  <si>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</si>
  <si>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</si>
  <si>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</si>
  <si>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</si>
  <si>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</si>
  <si>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</si>
  <si>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</si>
  <si>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</si>
  <si>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</si>
  <si>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</si>
  <si>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</si>
  <si>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</si>
  <si>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</si>
  <si>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</si>
  <si>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</si>
  <si>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</si>
  <si>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</si>
  <si>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</si>
  <si>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</si>
  <si>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</si>
  <si>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</si>
  <si>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</si>
  <si>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</si>
  <si>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</si>
  <si>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</si>
  <si>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</si>
  <si>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</si>
  <si>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</si>
  <si>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</si>
  <si>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</si>
  <si>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</si>
  <si>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</si>
  <si>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</si>
  <si>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</si>
  <si>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</si>
  <si>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</si>
  <si>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</si>
  <si>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</si>
  <si>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</si>
  <si>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</si>
  <si>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</si>
  <si>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</si>
  <si>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</si>
  <si>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</si>
  <si>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</si>
  <si>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</si>
  <si>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</si>
  <si>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</si>
  <si>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</si>
  <si>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</si>
  <si>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</si>
  <si>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</si>
  <si>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</si>
  <si>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</si>
  <si>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</si>
  <si>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</si>
  <si>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</si>
  <si>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</si>
  <si>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</si>
  <si>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</si>
  <si>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</si>
  <si>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</si>
  <si>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</si>
  <si>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</si>
  <si>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</si>
  <si>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</si>
  <si>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</si>
  <si>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</si>
  <si>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</si>
  <si>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</si>
  <si>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</si>
  <si>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</si>
  <si>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</si>
  <si>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</si>
  <si>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</si>
  <si>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</si>
  <si>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</si>
  <si>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</si>
  <si>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</si>
  <si>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</si>
  <si>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</si>
  <si>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</si>
  <si>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</si>
  <si>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</si>
  <si>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</si>
  <si>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</si>
  <si>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</si>
  <si>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</si>
  <si>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</si>
  <si>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</si>
  <si>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</si>
  <si>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</si>
  <si>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</si>
  <si>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</si>
  <si>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</si>
  <si>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</si>
  <si>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</si>
  <si>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</si>
  <si>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</si>
  <si>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</si>
  <si>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</si>
  <si>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</si>
  <si>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</si>
  <si>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</si>
  <si>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</si>
  <si>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</si>
  <si>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</si>
  <si>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</si>
  <si>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</si>
  <si>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</si>
  <si>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</si>
  <si>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</si>
  <si>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</si>
  <si>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</si>
  <si>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</si>
  <si>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</si>
  <si>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</si>
  <si>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</si>
  <si>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</si>
  <si>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</si>
  <si>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</si>
  <si>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</si>
  <si>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</si>
  <si>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</si>
  <si>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</si>
  <si>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</si>
  <si>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</si>
  <si>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</si>
  <si>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</si>
  <si>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</si>
  <si>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</si>
  <si>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</si>
  <si>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</si>
  <si>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</si>
  <si>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</si>
  <si>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</si>
  <si>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</si>
  <si>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</si>
  <si>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</si>
  <si>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</si>
  <si>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</si>
  <si>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</si>
  <si>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</si>
  <si>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</si>
  <si>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</si>
  <si>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</si>
  <si>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</si>
  <si>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</si>
  <si>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</si>
  <si>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</si>
  <si>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</si>
  <si>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</si>
  <si>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</si>
  <si>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</si>
  <si>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</si>
  <si>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</si>
  <si>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</si>
  <si>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</si>
  <si>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</si>
  <si>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</si>
  <si>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</si>
  <si>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</si>
  <si>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</si>
  <si>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</si>
  <si>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</si>
  <si>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</si>
  <si>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</si>
  <si>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</si>
  <si>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</si>
  <si>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</si>
  <si>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</si>
  <si>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</si>
  <si>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</si>
  <si>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</si>
  <si>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</si>
  <si>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</si>
  <si>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</si>
  <si>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</si>
  <si>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</si>
  <si>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</si>
  <si>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</si>
  <si>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</si>
  <si>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</si>
  <si>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</si>
  <si>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</si>
  <si>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</si>
  <si>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</si>
  <si>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</si>
  <si>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</si>
  <si>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</si>
  <si>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</si>
  <si>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</si>
  <si>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</si>
  <si>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</si>
  <si>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</si>
  <si>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</si>
  <si>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</si>
  <si>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</si>
  <si>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</si>
  <si>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</si>
  <si>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</si>
  <si>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</si>
  <si>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</si>
  <si>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</si>
  <si>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</si>
  <si>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</si>
  <si>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</si>
  <si>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</si>
  <si>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</si>
  <si>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</si>
  <si>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</si>
  <si>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</si>
  <si>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</si>
  <si>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</si>
  <si>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</si>
  <si>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</si>
  <si>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</si>
  <si>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</si>
  <si>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</si>
  <si>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</si>
  <si>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</si>
  <si>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</si>
  <si>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</si>
  <si>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</si>
  <si>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</si>
  <si>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</si>
  <si>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</si>
  <si>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</si>
  <si>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</si>
  <si>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</si>
  <si>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</si>
  <si>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</si>
  <si>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</si>
  <si>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</si>
  <si>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</si>
  <si>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</si>
  <si>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</si>
  <si>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</si>
  <si>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</si>
  <si>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</si>
  <si>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</si>
  <si>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</si>
  <si>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</si>
  <si>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</si>
  <si>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</si>
  <si>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</si>
  <si>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</si>
  <si>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</si>
  <si>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</si>
  <si>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</si>
  <si>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</si>
  <si>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</si>
  <si>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</si>
  <si>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</si>
  <si>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</si>
  <si>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</si>
  <si>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</si>
  <si>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</si>
  <si>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</si>
  <si>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</si>
  <si>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</si>
  <si>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</si>
  <si>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</si>
  <si>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</si>
  <si>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</si>
  <si>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</si>
  <si>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</si>
  <si>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</si>
  <si>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</si>
  <si>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</si>
  <si>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</si>
  <si>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</si>
  <si>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</si>
  <si>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</si>
  <si>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</si>
  <si>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</si>
  <si>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</si>
  <si>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</si>
  <si>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</si>
  <si>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</si>
  <si>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</si>
  <si>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</si>
  <si>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</si>
  <si>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</si>
  <si>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</si>
  <si>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</si>
  <si>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</si>
  <si>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</si>
  <si>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</si>
  <si>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</si>
  <si>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</si>
  <si>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</si>
  <si>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</si>
  <si>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</si>
  <si>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</si>
  <si>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</si>
  <si>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</si>
  <si>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</si>
  <si>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</si>
  <si>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</si>
  <si>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</si>
  <si>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</si>
  <si>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</si>
  <si>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</si>
  <si>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</si>
  <si>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</si>
  <si>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</si>
  <si>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</si>
  <si>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</si>
  <si>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</si>
  <si>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</si>
  <si>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</si>
  <si>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</si>
  <si>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</si>
  <si>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</si>
  <si>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</si>
  <si>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</si>
  <si>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</si>
  <si>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</si>
  <si>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</si>
  <si>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</si>
  <si>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</si>
  <si>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</si>
  <si>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</si>
  <si>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</si>
  <si>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</si>
  <si>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</si>
  <si>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</si>
  <si>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</si>
  <si>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</si>
  <si>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</si>
  <si>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</si>
  <si>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</si>
  <si>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</si>
  <si>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</si>
  <si>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</si>
  <si>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</si>
  <si>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</si>
  <si>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</si>
  <si>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</si>
  <si>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</si>
  <si>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</si>
  <si>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</si>
  <si>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</si>
  <si>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</si>
  <si>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</si>
  <si>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</si>
  <si>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</si>
  <si>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</si>
  <si>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</si>
  <si>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</si>
  <si>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</si>
  <si>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</si>
  <si>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</si>
  <si>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</si>
  <si>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</si>
  <si>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</si>
  <si>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</si>
  <si>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</si>
  <si>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</si>
  <si>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</si>
  <si>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</si>
  <si>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</si>
  <si>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</si>
  <si>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</si>
  <si>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</si>
  <si>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</si>
  <si>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</si>
  <si>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</si>
  <si>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</si>
  <si>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</si>
  <si>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</si>
  <si>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</si>
  <si>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</si>
  <si>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</si>
  <si>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</si>
  <si>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</si>
  <si>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</si>
  <si>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</si>
  <si>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</si>
  <si>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</si>
  <si>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</si>
  <si>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</si>
  <si>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</si>
  <si>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</si>
  <si>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</si>
  <si>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</si>
  <si>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</si>
  <si>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</si>
  <si>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</si>
  <si>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</si>
  <si>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</si>
  <si>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</si>
  <si>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</si>
  <si>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</si>
  <si>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</si>
  <si>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</si>
  <si>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</si>
  <si>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</si>
  <si>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</si>
  <si>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</si>
  <si>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</si>
  <si>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</si>
  <si>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</si>
  <si>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</si>
  <si>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</si>
  <si>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</si>
  <si>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</si>
  <si>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</si>
  <si>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</si>
  <si>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</si>
  <si>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</si>
  <si>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</si>
  <si>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</si>
  <si>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</si>
  <si>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</si>
  <si>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</si>
  <si>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</si>
  <si>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</si>
  <si>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</si>
  <si>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</si>
  <si>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</si>
  <si>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</si>
  <si>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</si>
  <si>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</si>
  <si>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</si>
  <si>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</si>
  <si>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</si>
  <si>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</si>
  <si>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</si>
  <si>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</si>
  <si>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</si>
  <si>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</si>
  <si>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</si>
  <si>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</si>
  <si>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</si>
  <si>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</si>
  <si>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</si>
  <si>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</si>
  <si>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</si>
  <si>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</si>
  <si>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</si>
  <si>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</si>
  <si>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</si>
  <si>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</si>
  <si>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</si>
  <si>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</si>
  <si>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</si>
  <si>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</si>
  <si>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</si>
  <si>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</si>
  <si>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</si>
  <si>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</si>
  <si>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</si>
  <si>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</si>
  <si>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</si>
  <si>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</si>
  <si>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</si>
  <si>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</si>
  <si>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</si>
  <si>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</si>
  <si>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</si>
  <si>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</si>
  <si>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</si>
  <si>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</si>
  <si>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</si>
  <si>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</si>
  <si>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</si>
  <si>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</si>
  <si>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</si>
  <si>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</si>
  <si>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</si>
  <si>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</si>
  <si>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</si>
  <si>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</si>
  <si>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</si>
  <si>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</si>
  <si>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</si>
  <si>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</si>
  <si>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</si>
  <si>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</si>
  <si>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</si>
  <si>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</si>
  <si>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</si>
  <si>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</si>
  <si>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</si>
  <si>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</si>
  <si>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</si>
  <si>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</si>
  <si>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</si>
  <si>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</si>
  <si>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</si>
  <si>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</si>
  <si>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</si>
  <si>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</si>
  <si>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</si>
  <si>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</si>
  <si>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</si>
  <si>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</si>
  <si>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</si>
  <si>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</si>
  <si>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</si>
  <si>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</si>
  <si>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</si>
  <si>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</si>
  <si>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</si>
  <si>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</si>
  <si>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</si>
  <si>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</si>
  <si>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</si>
  <si>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</si>
  <si>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</si>
  <si>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</si>
  <si>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</si>
  <si>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</si>
  <si>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</si>
  <si>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</si>
  <si>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</si>
  <si>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</si>
  <si>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</si>
  <si>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</si>
  <si>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</si>
  <si>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</si>
  <si>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</si>
  <si>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</si>
  <si>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</si>
  <si>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</si>
  <si>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</si>
  <si>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</si>
  <si>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</si>
  <si>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</si>
  <si>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</si>
  <si>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</si>
  <si>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</si>
  <si>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</si>
  <si>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</si>
  <si>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</si>
  <si>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</si>
  <si>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</si>
  <si>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</si>
  <si>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</si>
  <si>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</si>
  <si>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</si>
  <si>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</si>
  <si>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</si>
  <si>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</si>
  <si>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</si>
  <si>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</si>
  <si>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</si>
  <si>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</si>
  <si>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</si>
  <si>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</si>
  <si>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</si>
  <si>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</si>
  <si>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</si>
  <si>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</si>
  <si>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</si>
  <si>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</si>
  <si>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</si>
  <si>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</si>
  <si>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</si>
  <si>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</si>
  <si>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</si>
  <si>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</si>
  <si>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</si>
  <si>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</si>
  <si>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</si>
  <si>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</si>
  <si>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</si>
  <si>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</si>
  <si>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</si>
  <si>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</si>
  <si>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</si>
  <si>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</si>
  <si>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</si>
  <si>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</si>
  <si>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</si>
  <si>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</si>
  <si>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</si>
  <si>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</si>
  <si>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</si>
  <si>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</si>
  <si>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</si>
  <si>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</si>
  <si>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</si>
  <si>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</si>
  <si>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</si>
  <si>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</si>
  <si>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</si>
  <si>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</si>
  <si>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</si>
  <si>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</si>
  <si>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</si>
  <si>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</si>
  <si>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</si>
  <si>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</si>
  <si>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</si>
  <si>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</si>
  <si>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</si>
  <si>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</si>
  <si>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</si>
  <si>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</si>
  <si>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</si>
  <si>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</si>
  <si>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</si>
  <si>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</si>
  <si>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</si>
  <si>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</si>
  <si>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</si>
  <si>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</si>
  <si>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</si>
  <si>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</si>
  <si>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</si>
  <si>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</si>
  <si>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</si>
  <si>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</si>
  <si>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</si>
  <si>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</si>
  <si>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</si>
  <si>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</si>
  <si>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</si>
  <si>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</si>
  <si>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</si>
  <si>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</si>
  <si>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</si>
  <si>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</si>
  <si>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</si>
  <si>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</si>
  <si>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</si>
  <si>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</si>
  <si>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</si>
  <si>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</si>
  <si>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</si>
  <si>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</si>
  <si>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</si>
  <si>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</si>
  <si>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</si>
  <si>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</si>
  <si>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</si>
  <si>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</si>
  <si>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</si>
  <si>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</si>
  <si>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</si>
  <si>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</si>
  <si>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</si>
  <si>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</si>
  <si>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</si>
  <si>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</si>
  <si>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</si>
  <si>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</si>
  <si>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</si>
  <si>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</si>
  <si>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</si>
  <si>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</si>
  <si>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</si>
  <si>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</si>
  <si>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</si>
  <si>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</si>
  <si>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</si>
  <si>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</si>
  <si>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</si>
  <si>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</si>
  <si>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</si>
  <si>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</si>
  <si>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</si>
  <si>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</si>
  <si>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</si>
  <si>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</si>
  <si>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</si>
  <si>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</si>
  <si>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</si>
  <si>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</si>
  <si>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</si>
  <si>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</si>
  <si>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</si>
  <si>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</si>
  <si>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</si>
  <si>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</si>
  <si>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</si>
  <si>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</si>
  <si>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</si>
  <si>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</si>
  <si>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</si>
  <si>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</si>
  <si>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</si>
  <si>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</si>
  <si>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</si>
  <si>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</si>
  <si>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</si>
  <si>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</si>
  <si>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</si>
  <si>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</si>
  <si>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</si>
  <si>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</si>
  <si>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</si>
  <si>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</si>
  <si>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</si>
  <si>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</si>
  <si>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</si>
  <si>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</si>
  <si>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</si>
  <si>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</si>
  <si>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</si>
  <si>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</si>
  <si>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</si>
  <si>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</si>
  <si>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</si>
  <si>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</si>
  <si>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</si>
  <si>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</si>
  <si>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</si>
  <si>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</si>
  <si>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</si>
  <si>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</si>
  <si>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</si>
  <si>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</si>
  <si>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</si>
  <si>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</si>
  <si>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</si>
  <si>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</si>
  <si>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</si>
  <si>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</si>
  <si>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</si>
  <si>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</si>
  <si>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</si>
  <si>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</si>
  <si>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</si>
  <si>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</si>
  <si>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</si>
  <si>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</si>
  <si>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</si>
  <si>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</si>
  <si>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</si>
  <si>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</si>
  <si>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</si>
  <si>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</si>
  <si>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</si>
  <si>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</si>
  <si>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</si>
  <si>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</si>
  <si>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</si>
  <si>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</si>
  <si>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</si>
  <si>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</si>
  <si>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</si>
  <si>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</si>
  <si>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</si>
  <si>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</si>
  <si>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</si>
  <si>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</si>
  <si>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</si>
  <si>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</si>
  <si>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</si>
  <si>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</si>
  <si>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</si>
  <si>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</si>
  <si>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</si>
  <si>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</si>
  <si>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</si>
  <si>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</si>
  <si>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</si>
  <si>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</si>
  <si>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</si>
  <si>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</si>
  <si>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</si>
  <si>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</si>
  <si>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</si>
  <si>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</si>
  <si>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</si>
  <si>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</si>
  <si>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</si>
  <si>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</si>
  <si>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</si>
  <si>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</si>
  <si>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</si>
  <si>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</si>
  <si>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</si>
  <si>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</si>
  <si>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</si>
  <si>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</si>
  <si>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</si>
  <si>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</si>
  <si>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</si>
  <si>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</si>
  <si>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</si>
  <si>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</si>
  <si>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</si>
  <si>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</si>
  <si>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</si>
  <si>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</si>
  <si>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</si>
  <si>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</si>
  <si>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</si>
  <si>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</si>
  <si>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</si>
  <si>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</si>
  <si>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</si>
  <si>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</si>
  <si>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</si>
  <si>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</si>
  <si>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</si>
  <si>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</si>
  <si>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</si>
  <si>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</si>
  <si>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</si>
  <si>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</si>
  <si>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</si>
  <si>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</si>
  <si>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</si>
  <si>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</si>
  <si>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</si>
  <si>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</si>
  <si>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</si>
  <si>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</si>
  <si>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</si>
  <si>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</si>
  <si>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</si>
  <si>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</si>
  <si>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</si>
  <si>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</si>
  <si>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</si>
  <si>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</si>
  <si>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</si>
  <si>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</si>
  <si>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</si>
  <si>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</si>
  <si>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</si>
  <si>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</si>
  <si>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</si>
  <si>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</si>
  <si>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</si>
  <si>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</si>
  <si>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</si>
  <si>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</si>
  <si>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</si>
  <si>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</si>
  <si>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</si>
  <si>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</si>
  <si>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</si>
  <si>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</si>
  <si>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</si>
  <si>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</si>
  <si>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</si>
  <si>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</si>
  <si>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</si>
  <si>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</si>
  <si>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</si>
  <si>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</si>
  <si>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</si>
  <si>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</si>
  <si>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</si>
  <si>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</si>
  <si>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</si>
  <si>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</si>
  <si>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</si>
  <si>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</si>
  <si>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</si>
  <si>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</si>
  <si>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</si>
  <si>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</si>
  <si>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</si>
  <si>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</si>
  <si>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</si>
  <si>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</si>
  <si>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</si>
  <si>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</si>
  <si>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</si>
  <si>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</si>
  <si>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</si>
  <si>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</si>
  <si>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</si>
  <si>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</si>
  <si>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</si>
  <si>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</si>
  <si>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</si>
  <si>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</si>
  <si>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</si>
  <si>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</si>
  <si>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</si>
  <si>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</si>
  <si>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</si>
  <si>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</si>
  <si>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</si>
  <si>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</si>
  <si>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</si>
  <si>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</si>
  <si>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</si>
  <si>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</si>
  <si>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</si>
  <si>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</si>
  <si>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</si>
  <si>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</si>
  <si>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</si>
  <si>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</si>
  <si>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</si>
  <si>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</si>
  <si>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</si>
  <si>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</si>
  <si>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</si>
  <si>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</si>
  <si>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</si>
  <si>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</si>
  <si>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</si>
  <si>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</si>
  <si>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</si>
  <si>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</si>
  <si>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</si>
  <si>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</si>
  <si>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</si>
  <si>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</si>
  <si>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</si>
  <si>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</si>
  <si>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</si>
  <si>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</si>
  <si>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</si>
  <si>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</si>
  <si>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</si>
  <si>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</si>
  <si>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</si>
  <si>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</si>
  <si>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</si>
  <si>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</si>
  <si>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</si>
  <si>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</si>
  <si>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</si>
  <si>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</si>
  <si>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</si>
  <si>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</si>
  <si>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</si>
  <si>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</si>
  <si>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</si>
  <si>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</si>
  <si>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</si>
  <si>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</si>
  <si>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</si>
  <si>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</si>
  <si>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</si>
  <si>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</si>
  <si>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</si>
  <si>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</si>
  <si>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</si>
  <si>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</si>
  <si>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</si>
  <si>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</si>
  <si>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</si>
  <si>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</si>
  <si>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</si>
  <si>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</si>
  <si>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</si>
  <si>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</si>
  <si>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</si>
  <si>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</si>
  <si>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</si>
  <si>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</si>
  <si>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</si>
  <si>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</si>
  <si>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</si>
  <si>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</si>
  <si>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</si>
  <si>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</si>
  <si>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</si>
  <si>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</si>
  <si>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</si>
  <si>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</si>
  <si>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</si>
  <si>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</si>
  <si>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</si>
  <si>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</si>
  <si>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</si>
  <si>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</si>
  <si>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</si>
  <si>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</si>
  <si>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</si>
  <si>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</si>
  <si>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</si>
  <si>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</si>
  <si>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</si>
  <si>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</si>
  <si>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</si>
  <si>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</si>
  <si>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</si>
  <si>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</si>
  <si>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</si>
  <si>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</si>
  <si>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</si>
  <si>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</si>
  <si>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</si>
  <si>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</si>
  <si>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</si>
  <si>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</si>
  <si>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</si>
  <si>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</si>
  <si>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</si>
  <si>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</si>
  <si>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</si>
  <si>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</si>
  <si>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</si>
  <si>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</si>
  <si>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</si>
  <si>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</si>
  <si>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</si>
  <si>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</si>
  <si>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</si>
  <si>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</si>
  <si>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</si>
  <si>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</si>
  <si>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</si>
  <si>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</si>
  <si>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</si>
  <si>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</si>
  <si>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</si>
  <si>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</si>
  <si>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</si>
  <si>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</si>
  <si>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</si>
  <si>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</si>
  <si>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</si>
  <si>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</si>
  <si>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</si>
  <si>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</si>
  <si>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</si>
  <si>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</si>
  <si>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</si>
  <si>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</si>
  <si>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</si>
  <si>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</si>
  <si>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</si>
  <si>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</si>
  <si>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</si>
  <si>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</si>
  <si>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</si>
  <si>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</si>
  <si>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</si>
  <si>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</si>
  <si>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</si>
  <si>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</si>
  <si>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</si>
  <si>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</si>
  <si>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</si>
  <si>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</si>
  <si>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</si>
  <si>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</si>
  <si>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</si>
  <si>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</si>
  <si>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</si>
  <si>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</si>
  <si>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</si>
  <si>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</si>
  <si>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</si>
  <si>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</si>
  <si>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</si>
  <si>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</si>
  <si>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</si>
  <si>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</si>
  <si>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</si>
  <si>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</si>
  <si>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</si>
  <si>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</si>
  <si>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</si>
  <si>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</si>
  <si>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</si>
  <si>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</si>
  <si>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</si>
  <si>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</si>
  <si>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</si>
  <si>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</si>
  <si>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</si>
  <si>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</si>
  <si>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</si>
  <si>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</si>
  <si>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</si>
  <si>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</si>
  <si>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</si>
  <si>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</si>
  <si>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</si>
  <si>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</si>
  <si>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</si>
  <si>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</si>
  <si>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</si>
  <si>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</si>
  <si>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</si>
  <si>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</si>
  <si>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</si>
  <si>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</si>
  <si>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</si>
  <si>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</si>
  <si>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</si>
  <si>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</si>
  <si>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</si>
  <si>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</si>
  <si>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</si>
  <si>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</si>
  <si>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</si>
  <si>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</si>
  <si>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</si>
  <si>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</si>
  <si>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</si>
  <si>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</si>
  <si>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</si>
  <si>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</si>
  <si>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</si>
  <si>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</si>
  <si>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</si>
  <si>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</si>
  <si>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</si>
  <si>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</si>
  <si>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</si>
  <si>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</si>
  <si>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</si>
  <si>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</si>
  <si>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</si>
  <si>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</si>
  <si>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</si>
  <si>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</si>
  <si>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</si>
  <si>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</si>
  <si>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</si>
  <si>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</si>
  <si>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</si>
  <si>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</si>
  <si>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</si>
  <si>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</si>
  <si>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</si>
  <si>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</si>
  <si>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</si>
  <si>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</si>
  <si>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</si>
  <si>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</si>
  <si>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</si>
  <si>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</si>
  <si>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</si>
  <si>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</si>
  <si>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</si>
  <si>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</si>
  <si>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</si>
  <si>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</si>
  <si>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</si>
  <si>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</si>
  <si>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</si>
  <si>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</si>
  <si>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</si>
  <si>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</si>
  <si>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</si>
  <si>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</si>
  <si>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</si>
  <si>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</si>
  <si>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</si>
  <si>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</si>
  <si>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</si>
  <si>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</si>
  <si>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</si>
  <si>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</si>
  <si>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</si>
  <si>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</si>
  <si>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</si>
  <si>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</si>
  <si>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</si>
  <si>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</si>
  <si>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</si>
  <si>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</si>
  <si>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</si>
  <si>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</si>
  <si>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</si>
  <si>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</si>
  <si>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</si>
  <si>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</si>
  <si>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</si>
  <si>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</si>
  <si>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</si>
  <si>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</si>
  <si>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</si>
  <si>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</si>
  <si>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</si>
  <si>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</si>
  <si>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</si>
  <si>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</si>
  <si>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</si>
  <si>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</si>
  <si>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</si>
  <si>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</si>
  <si>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</si>
  <si>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</si>
  <si>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</si>
  <si>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</si>
  <si>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</si>
  <si>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</si>
  <si>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</si>
  <si>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</si>
  <si>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</si>
  <si>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</si>
  <si>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</si>
  <si>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</si>
  <si>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</si>
  <si>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</si>
  <si>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</si>
  <si>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</si>
  <si>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</si>
  <si>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</si>
  <si>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</si>
  <si>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</si>
  <si>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</si>
  <si>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</si>
  <si>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</si>
  <si>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</si>
  <si>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</si>
  <si>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</si>
  <si>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</si>
  <si>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</si>
  <si>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</si>
  <si>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</si>
  <si>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</si>
  <si>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</si>
  <si>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</si>
  <si>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</si>
  <si>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</si>
  <si>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</si>
  <si>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</si>
  <si>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</si>
  <si>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</si>
  <si>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</si>
  <si>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</si>
  <si>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</si>
  <si>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</si>
  <si>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</si>
  <si>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</si>
  <si>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</si>
  <si>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</si>
  <si>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</si>
  <si>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</si>
  <si>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</si>
  <si>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</si>
  <si>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</si>
  <si>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</si>
  <si>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</si>
  <si>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</si>
  <si>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</si>
  <si>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</si>
  <si>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</si>
  <si>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</si>
  <si>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</si>
  <si>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</si>
  <si>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</si>
  <si>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</si>
  <si>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</si>
  <si>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</si>
  <si>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</si>
  <si>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</si>
  <si>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</si>
  <si>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</si>
  <si>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</si>
  <si>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</si>
  <si>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</si>
  <si>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</si>
  <si>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</si>
  <si>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</si>
  <si>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</si>
  <si>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</si>
  <si>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</si>
  <si>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</si>
  <si>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</si>
  <si>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</si>
  <si>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</si>
  <si>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</si>
  <si>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</si>
  <si>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</si>
  <si>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</si>
  <si>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</si>
  <si>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</si>
  <si>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</si>
  <si>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</si>
  <si>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</si>
  <si>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</si>
  <si>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</si>
  <si>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</si>
  <si>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</si>
  <si>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</si>
  <si>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</si>
  <si>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</si>
  <si>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</si>
  <si>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</si>
  <si>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</si>
  <si>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</si>
  <si>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</si>
  <si>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</si>
  <si>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</si>
  <si>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</si>
  <si>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</si>
  <si>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</si>
  <si>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</si>
  <si>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</si>
  <si>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</si>
  <si>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</si>
  <si>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</si>
  <si>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</si>
  <si>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</si>
  <si>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</si>
  <si>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</si>
  <si>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</si>
  <si>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</si>
  <si>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</si>
  <si>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</si>
  <si>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</si>
  <si>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</si>
  <si>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</si>
  <si>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</si>
  <si>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</si>
  <si>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</si>
  <si>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</si>
  <si>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</si>
  <si>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</si>
  <si>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</si>
  <si>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</si>
  <si>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</si>
  <si>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</si>
  <si>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</si>
  <si>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</si>
  <si>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</si>
  <si>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</si>
  <si>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</si>
  <si>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</si>
  <si>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</si>
  <si>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</si>
  <si>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</si>
  <si>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</si>
  <si>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</si>
  <si>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</si>
  <si>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</si>
  <si>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</si>
  <si>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</si>
  <si>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</si>
  <si>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</si>
  <si>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</si>
  <si>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</si>
  <si>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</si>
  <si>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</si>
  <si>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</si>
  <si>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</si>
  <si>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</si>
  <si>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</si>
  <si>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</si>
  <si>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</si>
  <si>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</si>
  <si>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</si>
  <si>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</si>
  <si>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</si>
  <si>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</si>
  <si>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</si>
  <si>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</si>
  <si>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</si>
  <si>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</si>
  <si>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</si>
  <si>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</si>
  <si>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</si>
  <si>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</si>
  <si>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</si>
  <si>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</si>
  <si>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</si>
  <si>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</si>
  <si>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</si>
  <si>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</si>
  <si>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</si>
  <si>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</si>
  <si>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</si>
  <si>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</si>
  <si>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</si>
  <si>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</si>
  <si>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</si>
  <si>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</si>
  <si>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</si>
  <si>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</si>
  <si>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</si>
  <si>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</si>
  <si>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</si>
  <si>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</si>
  <si>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</si>
  <si>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</si>
  <si>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</si>
  <si>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</si>
  <si>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</si>
  <si>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</si>
  <si>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</si>
  <si>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</si>
  <si>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</si>
  <si>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</si>
  <si>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</si>
  <si>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</si>
  <si>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</si>
  <si>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</si>
  <si>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</si>
  <si>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</si>
  <si>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</si>
  <si>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</si>
  <si>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</si>
  <si>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</si>
  <si>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</si>
  <si>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</si>
  <si>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</si>
  <si>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</si>
  <si>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</si>
  <si>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</si>
  <si>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</si>
  <si>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</si>
  <si>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</si>
  <si>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</si>
  <si>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</si>
  <si>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</si>
  <si>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</si>
  <si>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</si>
  <si>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</si>
  <si>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</si>
  <si>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</si>
  <si>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</si>
  <si>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</si>
  <si>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</si>
  <si>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</si>
  <si>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</si>
  <si>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</si>
  <si>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</si>
  <si>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</si>
  <si>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</si>
  <si>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</si>
  <si>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</si>
  <si>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</si>
  <si>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</si>
  <si>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</si>
  <si>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</si>
  <si>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</si>
  <si>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</si>
  <si>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</si>
  <si>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</si>
  <si>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</si>
  <si>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</si>
  <si>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</si>
  <si>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</si>
  <si>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</si>
  <si>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</si>
  <si>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</si>
  <si>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</si>
  <si>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</si>
  <si>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</si>
  <si>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</si>
  <si>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</si>
  <si>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</si>
  <si>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</si>
  <si>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</si>
  <si>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</si>
  <si>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</si>
  <si>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</si>
  <si>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</si>
  <si>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</si>
  <si>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</si>
  <si>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</si>
  <si>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</si>
  <si>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</si>
  <si>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</si>
  <si>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</si>
  <si>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</si>
  <si>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</si>
  <si>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</si>
  <si>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</si>
  <si>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</si>
  <si>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</si>
  <si>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</si>
  <si>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</si>
  <si>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</si>
  <si>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</si>
  <si>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</si>
  <si>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</si>
  <si>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</si>
  <si>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</si>
  <si>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</si>
  <si>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</si>
  <si>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</si>
  <si>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</si>
  <si>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</si>
  <si>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</si>
  <si>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</si>
  <si>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</si>
  <si>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</si>
  <si>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</si>
  <si>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</si>
  <si>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</si>
  <si>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</si>
  <si>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</si>
  <si>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</si>
  <si>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</si>
  <si>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</si>
  <si>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</si>
  <si>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</si>
  <si>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</si>
  <si>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</si>
  <si>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</si>
  <si>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</si>
  <si>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</si>
  <si>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</si>
  <si>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</si>
  <si>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</si>
  <si>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</si>
  <si>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</si>
  <si>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</si>
  <si>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</si>
  <si>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</si>
  <si>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</si>
  <si>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</si>
  <si>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</si>
  <si>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</si>
  <si>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</si>
  <si>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</si>
  <si>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</si>
  <si>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</si>
  <si>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</si>
  <si>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</si>
  <si>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</si>
  <si>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</si>
  <si>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</si>
  <si>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</si>
  <si>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</si>
  <si>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</si>
  <si>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</si>
  <si>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</si>
  <si>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</si>
  <si>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</si>
  <si>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</si>
  <si>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</si>
  <si>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</si>
  <si>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</si>
  <si>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</si>
  <si>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</si>
  <si>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</si>
  <si>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</si>
  <si>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</si>
  <si>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</si>
  <si>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</si>
  <si>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</si>
  <si>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</si>
  <si>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</si>
  <si>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</si>
  <si>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</si>
  <si>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</si>
  <si>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</si>
  <si>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</si>
  <si>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</si>
  <si>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</si>
  <si>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</si>
  <si>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</si>
  <si>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</si>
  <si>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</si>
  <si>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</si>
  <si>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</si>
  <si>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</si>
  <si>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</si>
  <si>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</si>
  <si>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</si>
  <si>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</si>
  <si>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</si>
  <si>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</si>
  <si>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</si>
  <si>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</si>
  <si>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</si>
  <si>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</si>
  <si>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</si>
  <si>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</si>
  <si>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</si>
  <si>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</si>
  <si>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</si>
  <si>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</si>
  <si>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</si>
  <si>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</si>
  <si>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</si>
  <si>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</si>
  <si>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</si>
  <si>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</si>
  <si>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</si>
  <si>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</si>
  <si>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</si>
  <si>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</si>
  <si>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</si>
  <si>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</si>
  <si>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</si>
  <si>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</si>
  <si>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</si>
  <si>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</si>
  <si>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</si>
  <si>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</si>
  <si>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</si>
  <si>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</si>
  <si>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</si>
  <si>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</si>
  <si>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</si>
  <si>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</si>
  <si>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</si>
  <si>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</si>
  <si>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</si>
  <si>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</si>
  <si>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</si>
  <si>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</si>
  <si>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</si>
  <si>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</si>
  <si>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</si>
  <si>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</si>
  <si>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</si>
  <si>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</si>
  <si>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</si>
  <si>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</si>
  <si>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</si>
  <si>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</si>
  <si>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</si>
  <si>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</si>
  <si>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</si>
  <si>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</si>
  <si>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</si>
  <si>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</si>
  <si>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</si>
  <si>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</si>
  <si>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</si>
  <si>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</si>
  <si>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</si>
  <si>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</si>
  <si>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</si>
  <si>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</si>
  <si>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</si>
  <si>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</si>
  <si>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</si>
  <si>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</si>
  <si>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</si>
  <si>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</si>
  <si>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</si>
  <si>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</si>
  <si>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</si>
  <si>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</si>
  <si>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</si>
  <si>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</si>
  <si>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</si>
  <si>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</si>
  <si>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</si>
  <si>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</si>
  <si>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</si>
  <si>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</si>
  <si>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</si>
  <si>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</si>
  <si>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</si>
  <si>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</si>
  <si>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</si>
  <si>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</si>
  <si>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</si>
  <si>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</si>
  <si>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</si>
  <si>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</si>
  <si>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</si>
  <si>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</si>
  <si>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</si>
  <si>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</si>
  <si>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</si>
  <si>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</si>
  <si>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</si>
  <si>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</si>
  <si>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</si>
  <si>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</si>
  <si>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</si>
  <si>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</si>
  <si>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</si>
  <si>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</si>
  <si>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</si>
  <si>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</si>
  <si>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</si>
  <si>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</si>
  <si>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</si>
  <si>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</si>
  <si>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</si>
  <si>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</si>
  <si>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</si>
  <si>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</si>
  <si>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</si>
  <si>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</si>
  <si>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</si>
  <si>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</si>
  <si>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</si>
  <si>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</si>
  <si>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</si>
  <si>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</si>
  <si>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</si>
  <si>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</si>
  <si>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</si>
  <si>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</si>
  <si>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</si>
  <si>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</si>
  <si>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</si>
  <si>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</si>
  <si>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</si>
  <si>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</si>
  <si>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</si>
  <si>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</si>
  <si>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</si>
  <si>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</si>
  <si>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</si>
  <si>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</si>
  <si>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</si>
  <si>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</si>
  <si>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</si>
  <si>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</si>
  <si>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</si>
  <si>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</si>
  <si>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</si>
  <si>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</si>
  <si>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</si>
  <si>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</si>
  <si>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</si>
  <si>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</si>
  <si>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</si>
  <si>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</si>
  <si>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</si>
  <si>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</si>
  <si>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</si>
  <si>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</si>
  <si>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</si>
  <si>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</si>
  <si>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</si>
  <si>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</si>
  <si>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</si>
  <si>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</si>
  <si>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</si>
  <si>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</si>
  <si>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</si>
  <si>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</si>
  <si>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</si>
  <si>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</si>
  <si>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</si>
  <si>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</si>
  <si>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</si>
  <si>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</si>
  <si>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</si>
  <si>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</si>
  <si>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</si>
  <si>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</si>
  <si>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</si>
  <si>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</si>
  <si>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</si>
  <si>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</si>
  <si>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</si>
  <si>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</si>
  <si>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</si>
  <si>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</si>
  <si>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</si>
  <si>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</si>
  <si>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</si>
  <si>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</si>
  <si>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</si>
  <si>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</si>
  <si>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</si>
  <si>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</si>
  <si>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</si>
  <si>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</si>
  <si>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</si>
  <si>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</si>
  <si>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</si>
  <si>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</si>
  <si>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</si>
  <si>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</si>
  <si>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</si>
  <si>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</si>
  <si>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</si>
  <si>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</si>
  <si>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</si>
  <si>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</si>
  <si>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</si>
  <si>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</si>
  <si>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</si>
  <si>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</si>
  <si>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</si>
  <si>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</si>
  <si>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</si>
  <si>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</si>
  <si>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</si>
  <si>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</si>
  <si>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</si>
  <si>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</si>
  <si>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</si>
  <si>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</si>
  <si>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</si>
  <si>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</si>
  <si>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</si>
  <si>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</si>
  <si>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</si>
  <si>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</si>
  <si>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</si>
  <si>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</si>
  <si>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</si>
  <si>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</si>
  <si>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</si>
  <si>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</si>
  <si>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</si>
  <si>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</si>
  <si>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</si>
  <si>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</si>
  <si>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</si>
  <si>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</si>
  <si>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</si>
  <si>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</si>
  <si>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</si>
  <si>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</si>
  <si>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</si>
  <si>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</si>
  <si>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</si>
  <si>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</si>
  <si>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</si>
  <si>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</si>
  <si>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</si>
  <si>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</si>
  <si>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</si>
  <si>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</si>
  <si>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</si>
  <si>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</si>
  <si>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</si>
  <si>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</si>
  <si>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</si>
  <si>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</si>
  <si>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</si>
  <si>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</si>
  <si>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</si>
  <si>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</si>
  <si>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</si>
  <si>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</si>
  <si>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</si>
  <si>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</si>
  <si>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</si>
  <si>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</si>
  <si>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</si>
  <si>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</si>
  <si>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</si>
  <si>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</si>
  <si>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</si>
  <si>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</si>
  <si>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</si>
  <si>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</si>
  <si>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</si>
  <si>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</si>
  <si>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</si>
  <si>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</si>
  <si>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</si>
  <si>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</si>
  <si>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</si>
  <si>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</si>
  <si>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</si>
  <si>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</si>
  <si>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</si>
  <si>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</si>
  <si>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</si>
  <si>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</si>
  <si>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</si>
  <si>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</si>
  <si>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</si>
  <si>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</si>
  <si>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</si>
  <si>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</si>
  <si>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</si>
  <si>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</si>
  <si>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</si>
  <si>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</si>
  <si>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</si>
  <si>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</si>
  <si>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</si>
  <si>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</si>
  <si>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</si>
  <si>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</si>
  <si>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</si>
  <si>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</si>
  <si>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</si>
  <si>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</si>
  <si>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</si>
  <si>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</si>
  <si>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</si>
  <si>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</si>
  <si>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</si>
  <si>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</si>
  <si>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</si>
  <si>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</si>
  <si>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</si>
  <si>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</si>
  <si>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</si>
  <si>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</si>
  <si>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</si>
  <si>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</si>
  <si>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</si>
  <si>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</si>
  <si>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</si>
  <si>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</si>
  <si>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</si>
  <si>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</si>
  <si>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</si>
  <si>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</si>
  <si>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</si>
  <si>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</si>
  <si>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</si>
  <si>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</si>
  <si>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</si>
  <si>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</si>
  <si>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</si>
  <si>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</si>
  <si>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</si>
  <si>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</si>
  <si>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</si>
  <si>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</si>
  <si>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</si>
  <si>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</si>
  <si>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</si>
  <si>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</si>
  <si>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</si>
  <si>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</si>
  <si>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</si>
  <si>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</si>
  <si>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</si>
  <si>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</si>
  <si>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</si>
  <si>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</si>
  <si>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</si>
  <si>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</si>
  <si>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</si>
  <si>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</si>
  <si>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</si>
  <si>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</si>
  <si>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</si>
  <si>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</si>
  <si>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</si>
  <si>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</si>
  <si>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</si>
  <si>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</si>
  <si>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</si>
  <si>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</si>
  <si>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</si>
  <si>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</si>
  <si>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</si>
  <si>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</si>
  <si>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</si>
  <si>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</si>
  <si>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</si>
  <si>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</si>
  <si>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</si>
  <si>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</si>
  <si>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</si>
  <si>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</si>
  <si>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</si>
  <si>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</si>
  <si>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</si>
  <si>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</si>
  <si>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</si>
  <si>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</si>
  <si>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</si>
  <si>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</si>
  <si>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</si>
  <si>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</si>
  <si>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</si>
  <si>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</si>
  <si>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</si>
  <si>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</si>
  <si>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</si>
  <si>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</si>
  <si>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</si>
  <si>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</si>
  <si>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</si>
  <si>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</si>
  <si>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</si>
  <si>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</si>
  <si>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</si>
  <si>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</si>
  <si>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</si>
  <si>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</si>
  <si>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</si>
  <si>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</si>
  <si>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</si>
  <si>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</si>
  <si>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</si>
  <si>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</si>
  <si>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</si>
  <si>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</si>
  <si>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</si>
  <si>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</si>
  <si>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</si>
  <si>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</si>
  <si>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</si>
  <si>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</si>
  <si>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</si>
  <si>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</si>
  <si>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</si>
  <si>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</si>
  <si>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</si>
  <si>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</si>
  <si>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</si>
  <si>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</si>
  <si>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</si>
  <si>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</si>
  <si>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</si>
  <si>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</si>
  <si>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</si>
  <si>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</si>
  <si>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</si>
  <si>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</si>
  <si>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</si>
  <si>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</si>
  <si>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</si>
  <si>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</si>
  <si>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</si>
  <si>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</si>
  <si>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</si>
  <si>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</si>
  <si>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</si>
  <si>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</si>
  <si>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</si>
  <si>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</si>
  <si>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</si>
  <si>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</si>
  <si>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</si>
  <si>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</si>
  <si>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</si>
  <si>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</si>
  <si>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</si>
  <si>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</si>
  <si>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</si>
  <si>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</si>
  <si>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</si>
  <si>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</si>
  <si>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</si>
  <si>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</si>
  <si>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</si>
  <si>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</si>
  <si>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</si>
  <si>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</si>
  <si>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</si>
  <si>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</si>
  <si>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</si>
  <si>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</si>
  <si>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</si>
  <si>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</si>
  <si>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</si>
  <si>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</si>
  <si>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</si>
  <si>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</si>
  <si>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</si>
  <si>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</si>
  <si>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</si>
  <si>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</si>
  <si>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</si>
  <si>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</si>
  <si>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</si>
  <si>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</si>
  <si>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</si>
  <si>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</si>
  <si>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</si>
  <si>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</si>
  <si>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</si>
  <si>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</si>
  <si>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</si>
  <si>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</si>
  <si>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</si>
  <si>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</si>
  <si>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</si>
  <si>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</si>
  <si>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</si>
  <si>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</si>
  <si>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</si>
  <si>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</si>
  <si>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</si>
  <si>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</si>
  <si>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</si>
  <si>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</si>
  <si>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</si>
  <si>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</si>
  <si>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</si>
  <si>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</si>
  <si>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</si>
  <si>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</si>
  <si>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</si>
  <si>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</si>
  <si>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</si>
  <si>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</si>
  <si>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</si>
  <si>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</si>
  <si>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</si>
  <si>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</si>
  <si>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</si>
  <si>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</si>
  <si>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</si>
  <si>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</si>
  <si>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</si>
  <si>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</si>
  <si>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</si>
  <si>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</si>
  <si>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</si>
  <si>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</si>
  <si>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</si>
  <si>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</si>
  <si>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</si>
  <si>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</si>
  <si>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</si>
  <si>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</si>
  <si>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</si>
  <si>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</si>
  <si>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</si>
  <si>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</si>
  <si>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</si>
  <si>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</si>
  <si>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</si>
  <si>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</si>
  <si>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</si>
  <si>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</si>
  <si>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</si>
  <si>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</si>
  <si>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</si>
  <si>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</si>
  <si>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</si>
  <si>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</si>
  <si>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</si>
  <si>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</si>
  <si>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</si>
  <si>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</si>
  <si>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</si>
  <si>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</si>
  <si>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</si>
  <si>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</si>
  <si>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</si>
  <si>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</si>
  <si>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</si>
  <si>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</si>
  <si>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</si>
  <si>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</si>
  <si>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</si>
  <si>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</si>
  <si>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</si>
  <si>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</si>
  <si>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</si>
  <si>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</si>
  <si>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</si>
  <si>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</si>
  <si>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</si>
  <si>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</si>
  <si>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</si>
  <si>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</si>
  <si>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</si>
  <si>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</si>
  <si>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</si>
  <si>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</si>
  <si>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</si>
  <si>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</si>
  <si>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</si>
  <si>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</si>
  <si>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</si>
  <si>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</si>
  <si>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</si>
  <si>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</si>
  <si>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</si>
  <si>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</si>
  <si>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</si>
  <si>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</si>
  <si>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</si>
  <si>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</si>
  <si>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</si>
  <si>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</si>
  <si>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</si>
  <si>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</si>
  <si>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</si>
  <si>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</si>
  <si>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</si>
  <si>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</si>
  <si>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</si>
  <si>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</si>
  <si>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</si>
  <si>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</si>
  <si>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</si>
  <si>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</si>
  <si>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</si>
  <si>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</si>
  <si>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</si>
  <si>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</si>
  <si>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</si>
  <si>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</si>
  <si>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</si>
  <si>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</si>
  <si>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</si>
  <si>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</si>
  <si>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</si>
  <si>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</si>
  <si>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</si>
  <si>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</si>
  <si>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</si>
  <si>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</si>
  <si>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</si>
  <si>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</si>
  <si>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</si>
  <si>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</si>
  <si>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</si>
  <si>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</si>
  <si>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</si>
  <si>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</si>
  <si>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</si>
  <si>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</si>
  <si>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</si>
  <si>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</si>
  <si>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</si>
  <si>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</si>
  <si>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</si>
  <si>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</si>
  <si>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</si>
  <si>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</si>
  <si>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</si>
  <si>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</si>
  <si>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</si>
  <si>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</si>
  <si>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</si>
  <si>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</si>
  <si>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</si>
  <si>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</si>
  <si>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</si>
  <si>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</si>
  <si>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</si>
  <si>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</si>
  <si>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</si>
  <si>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</si>
  <si>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</si>
  <si>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</si>
  <si>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</si>
  <si>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</si>
  <si>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</si>
  <si>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</si>
  <si>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</si>
  <si>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</si>
  <si>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</si>
  <si>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</si>
  <si>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</si>
  <si>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</si>
  <si>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</si>
  <si>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</si>
  <si>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</si>
  <si>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</si>
  <si>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</si>
  <si>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</si>
  <si>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</si>
  <si>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</si>
  <si>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</si>
  <si>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</si>
  <si>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</si>
  <si>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</si>
  <si>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</si>
  <si>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</si>
  <si>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</si>
  <si>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</si>
  <si>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</si>
  <si>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</si>
  <si>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</si>
  <si>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</si>
  <si>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</si>
  <si>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</si>
  <si>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</si>
  <si>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</si>
  <si>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</si>
  <si>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</si>
  <si>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</si>
  <si>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</si>
  <si>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</si>
  <si>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</si>
  <si>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</si>
  <si>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</si>
  <si>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</si>
  <si>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</si>
  <si>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</si>
  <si>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</si>
  <si>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</si>
  <si>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</si>
  <si>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</si>
  <si>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</si>
  <si>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</si>
  <si>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</si>
  <si>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</si>
  <si>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</si>
  <si>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</si>
  <si>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</si>
  <si>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</si>
  <si>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</si>
  <si>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</si>
  <si>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</si>
  <si>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</si>
  <si>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</si>
  <si>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</si>
  <si>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</si>
  <si>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</si>
  <si>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</si>
  <si>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</si>
  <si>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</si>
  <si>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</si>
  <si>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</si>
  <si>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</si>
  <si>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</si>
  <si>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</si>
  <si>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</si>
  <si>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</si>
  <si>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</si>
  <si>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</si>
  <si>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</si>
  <si>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</si>
  <si>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</si>
  <si>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</si>
  <si>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</si>
  <si>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</si>
  <si>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</si>
  <si>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</si>
  <si>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</si>
  <si>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</si>
  <si>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</si>
  <si>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</si>
  <si>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</si>
  <si>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</si>
  <si>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</si>
  <si>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</si>
  <si>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</si>
  <si>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</si>
  <si>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</si>
  <si>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</si>
  <si>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</si>
  <si>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</si>
  <si>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</si>
  <si>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</si>
  <si>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</si>
  <si>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</si>
  <si>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</si>
  <si>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</si>
  <si>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</si>
  <si>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</si>
  <si>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</si>
  <si>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</si>
  <si>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</si>
  <si>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</si>
  <si>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</si>
  <si>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</si>
  <si>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</si>
  <si>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</si>
  <si>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</si>
  <si>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</si>
  <si>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</si>
  <si>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</si>
  <si>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</si>
  <si>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</si>
  <si>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</si>
  <si>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</si>
  <si>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</si>
  <si>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</si>
  <si>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</si>
  <si>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</si>
  <si>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</si>
  <si>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</si>
  <si>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</si>
  <si>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</si>
  <si>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</si>
  <si>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</si>
  <si>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</si>
  <si>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</si>
  <si>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</si>
  <si>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</si>
  <si>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</si>
  <si>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</si>
  <si>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</si>
  <si>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</si>
  <si>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</si>
  <si>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</si>
  <si>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</si>
  <si>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</si>
  <si>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</si>
  <si>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</si>
  <si>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</si>
  <si>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</si>
  <si>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</si>
  <si>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</si>
  <si>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</si>
  <si>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</si>
  <si>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</si>
  <si>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</si>
  <si>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</si>
  <si>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</si>
  <si>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</si>
  <si>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</si>
  <si>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</si>
  <si>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</si>
  <si>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</si>
  <si>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</si>
  <si>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</si>
  <si>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</si>
  <si>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</si>
  <si>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</si>
  <si>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</si>
  <si>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</si>
  <si>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</si>
  <si>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</si>
  <si>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</si>
  <si>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</si>
  <si>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</si>
  <si>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</si>
  <si>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</si>
  <si>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</si>
  <si>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</si>
  <si>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</si>
  <si>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</si>
  <si>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</si>
  <si>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</si>
  <si>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</si>
  <si>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</si>
  <si>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</si>
  <si>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</si>
  <si>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</si>
  <si>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</si>
  <si>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</si>
  <si>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</si>
  <si>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</si>
  <si>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</si>
  <si>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</si>
  <si>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</si>
  <si>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</si>
  <si>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</si>
  <si>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</si>
  <si>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</si>
  <si>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</si>
  <si>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</si>
  <si>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</si>
  <si>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</si>
  <si>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</si>
  <si>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</si>
  <si>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</si>
  <si>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</si>
  <si>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</si>
  <si>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</si>
  <si>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</si>
  <si>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</si>
  <si>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</si>
  <si>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</si>
  <si>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</si>
  <si>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</si>
  <si>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</si>
  <si>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</si>
  <si>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</si>
  <si>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</si>
  <si>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</si>
  <si>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</si>
  <si>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</si>
  <si>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</si>
  <si>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</si>
  <si>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</si>
  <si>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</si>
  <si>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</si>
  <si>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</si>
  <si>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</si>
  <si>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</si>
  <si>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</si>
  <si>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</si>
  <si>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</si>
  <si>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</si>
  <si>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</si>
  <si>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</si>
  <si>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</si>
  <si>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</si>
  <si>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</si>
  <si>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</si>
  <si>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</si>
  <si>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</si>
  <si>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</si>
  <si>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</si>
  <si>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</si>
  <si>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</si>
  <si>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</si>
  <si>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</si>
  <si>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</si>
  <si>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</si>
  <si>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</si>
  <si>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</si>
  <si>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</si>
  <si>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</si>
  <si>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</si>
  <si>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</si>
  <si>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</si>
  <si>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</si>
  <si>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</si>
  <si>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</si>
  <si>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</si>
  <si>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</si>
  <si>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</si>
  <si>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</si>
  <si>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</si>
  <si>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</si>
  <si>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</si>
  <si>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</si>
  <si>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</si>
  <si>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</si>
  <si>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</si>
  <si>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</si>
  <si>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</si>
  <si>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</si>
  <si>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</si>
  <si>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</si>
  <si>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</si>
  <si>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</si>
  <si>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</si>
  <si>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</si>
  <si>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</si>
  <si>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</si>
  <si>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</si>
  <si>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</si>
  <si>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</si>
  <si>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</si>
  <si>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</si>
  <si>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</si>
  <si>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</si>
  <si>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</si>
  <si>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</si>
  <si>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</si>
  <si>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</si>
  <si>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</si>
  <si>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</si>
  <si>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</si>
  <si>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</si>
  <si>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</si>
  <si>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</si>
  <si>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</si>
  <si>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</si>
  <si>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</si>
  <si>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</si>
  <si>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</si>
  <si>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</si>
  <si>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</si>
  <si>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</si>
  <si>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</si>
  <si>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</si>
  <si>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</si>
  <si>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</si>
  <si>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</si>
  <si>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</si>
  <si>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</si>
  <si>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</si>
  <si>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</si>
  <si>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</si>
  <si>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</si>
  <si>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</si>
  <si>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</si>
  <si>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</si>
  <si>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</si>
  <si>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</si>
  <si>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</si>
  <si>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</si>
  <si>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</si>
  <si>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</si>
  <si>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</si>
  <si>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</si>
  <si>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</si>
  <si>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</si>
  <si>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</si>
  <si>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</si>
  <si>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</si>
  <si>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</si>
  <si>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</si>
  <si>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</si>
  <si>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</si>
  <si>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</si>
  <si>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</si>
  <si>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</si>
  <si>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</si>
  <si>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</si>
  <si>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</si>
  <si>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</si>
  <si>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</si>
  <si>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</si>
  <si>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</si>
  <si>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</si>
  <si>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</si>
  <si>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</si>
  <si>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</si>
  <si>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</si>
  <si>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</si>
  <si>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</si>
  <si>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</si>
  <si>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</si>
  <si>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</si>
  <si>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</si>
  <si>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</si>
  <si>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</si>
  <si>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</si>
  <si>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</si>
  <si>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</si>
  <si>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</si>
  <si>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</si>
  <si>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</si>
  <si>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</si>
  <si>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</si>
  <si>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</si>
  <si>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</si>
  <si>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</si>
  <si>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</si>
  <si>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</si>
  <si>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</si>
  <si>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</si>
  <si>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</si>
  <si>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</si>
  <si>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</si>
  <si>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</si>
  <si>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</si>
  <si>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</si>
  <si>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</si>
  <si>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</si>
  <si>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</si>
  <si>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</si>
  <si>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</si>
  <si>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</si>
  <si>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</si>
  <si>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</si>
  <si>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</si>
  <si>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</si>
  <si>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</si>
  <si>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</si>
  <si>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</si>
  <si>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</si>
  <si>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</si>
  <si>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</si>
  <si>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</si>
  <si>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</si>
  <si>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</si>
  <si>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</si>
  <si>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</si>
  <si>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</si>
  <si>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</si>
  <si>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</si>
  <si>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</si>
  <si>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</si>
  <si>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</si>
  <si>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</si>
  <si>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</si>
  <si>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</si>
  <si>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</si>
  <si>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</si>
  <si>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</si>
  <si>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</si>
  <si>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</si>
  <si>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</si>
  <si>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</si>
  <si>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</si>
  <si>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</si>
  <si>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</si>
  <si>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</si>
  <si>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</si>
  <si>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</si>
  <si>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</si>
  <si>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</si>
  <si>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</si>
  <si>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</si>
  <si>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</si>
  <si>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</si>
  <si>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</si>
  <si>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</si>
  <si>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</si>
  <si>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</si>
  <si>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</si>
  <si>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</si>
  <si>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</si>
  <si>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</si>
  <si>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</si>
  <si>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</si>
  <si>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</si>
  <si>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</si>
  <si>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</si>
  <si>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</si>
  <si>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</si>
  <si>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</si>
  <si>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</si>
  <si>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</si>
  <si>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</si>
  <si>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</si>
  <si>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</si>
  <si>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</si>
  <si>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</si>
  <si>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</si>
  <si>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</si>
  <si>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</si>
  <si>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</si>
  <si>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</si>
  <si>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</si>
  <si>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</si>
  <si>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</si>
  <si>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</si>
  <si>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</si>
  <si>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</si>
  <si>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</si>
  <si>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</si>
  <si>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</si>
  <si>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</si>
  <si>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</si>
  <si>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</si>
  <si>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</si>
  <si>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</si>
  <si>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</si>
  <si>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</si>
  <si>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</si>
  <si>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</si>
  <si>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</si>
  <si>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</si>
  <si>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</si>
  <si>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</si>
  <si>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</si>
  <si>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</si>
  <si>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</si>
  <si>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</si>
  <si>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</si>
  <si>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</si>
  <si>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</si>
  <si>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</si>
  <si>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</si>
  <si>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</si>
  <si>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</si>
  <si>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</si>
  <si>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</si>
  <si>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</si>
  <si>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</si>
  <si>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</si>
  <si>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</si>
  <si>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</si>
  <si>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</si>
  <si>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</si>
  <si>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</si>
  <si>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</si>
  <si>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</si>
  <si>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</si>
  <si>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</si>
  <si>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</si>
  <si>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</si>
  <si>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</si>
  <si>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</si>
  <si>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</si>
  <si>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</si>
  <si>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</si>
  <si>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</si>
  <si>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</si>
  <si>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</si>
  <si>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</si>
  <si>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</si>
  <si>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</si>
  <si>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</si>
  <si>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</si>
  <si>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</si>
  <si>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</si>
  <si>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</si>
  <si>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</si>
  <si>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</si>
  <si>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</si>
  <si>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</si>
  <si>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</si>
  <si>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</si>
  <si>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</si>
  <si>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</si>
  <si>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</si>
  <si>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</si>
  <si>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</si>
  <si>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</si>
  <si>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</si>
  <si>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</si>
  <si>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</si>
  <si>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</si>
  <si>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</si>
  <si>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</si>
  <si>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</si>
  <si>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</si>
  <si>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</si>
  <si>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</si>
  <si>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</si>
  <si>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</si>
  <si>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</si>
  <si>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</si>
  <si>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</si>
  <si>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</si>
  <si>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</si>
  <si>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</si>
  <si>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</si>
  <si>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</si>
  <si>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</si>
  <si>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</si>
  <si>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</si>
  <si>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</si>
  <si>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</si>
  <si>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</si>
  <si>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</si>
  <si>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</si>
  <si>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</si>
  <si>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</si>
  <si>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</si>
  <si>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</si>
  <si>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</si>
  <si>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</si>
  <si>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</si>
  <si>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</si>
  <si>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</si>
  <si>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</si>
  <si>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</si>
  <si>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</si>
  <si>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</si>
  <si>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</si>
  <si>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</si>
  <si>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</si>
  <si>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</si>
  <si>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</si>
  <si>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</si>
  <si>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</si>
  <si>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</si>
  <si>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</si>
  <si>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</si>
  <si>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</si>
  <si>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</si>
  <si>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</si>
  <si>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</si>
  <si>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</si>
  <si>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</si>
  <si>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</si>
  <si>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</si>
  <si>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</si>
  <si>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</si>
  <si>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</si>
  <si>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</si>
  <si>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</si>
  <si>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</si>
  <si>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</si>
  <si>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</si>
  <si>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</si>
  <si>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</si>
  <si>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</si>
  <si>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</si>
  <si>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</si>
  <si>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</si>
  <si>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</si>
  <si>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</si>
  <si>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</si>
  <si>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</si>
  <si>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</si>
  <si>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</si>
  <si>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</si>
  <si>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</si>
  <si>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</si>
  <si>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</si>
  <si>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</si>
  <si>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</si>
  <si>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</si>
  <si>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</si>
  <si>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</si>
  <si>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</si>
  <si>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</si>
  <si>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</si>
  <si>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</si>
  <si>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</si>
  <si>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</si>
  <si>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</si>
  <si>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</si>
  <si>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</si>
  <si>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</si>
  <si>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</si>
  <si>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</si>
  <si>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</si>
  <si>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</si>
  <si>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</si>
  <si>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</si>
  <si>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</si>
  <si>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</si>
  <si>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</si>
  <si>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</si>
  <si>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</si>
  <si>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</si>
  <si>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</si>
  <si>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</si>
  <si>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</si>
  <si>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</si>
  <si>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</si>
  <si>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</si>
  <si>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</si>
  <si>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</si>
  <si>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</si>
  <si>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</si>
  <si>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</si>
  <si>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</si>
  <si>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</si>
  <si>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</si>
  <si>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</si>
  <si>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</si>
  <si>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</si>
  <si>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</si>
  <si>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</si>
  <si>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</si>
  <si>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</si>
  <si>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</si>
  <si>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</si>
  <si>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</si>
  <si>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</si>
  <si>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</si>
  <si>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</si>
  <si>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</si>
  <si>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</si>
  <si>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</si>
  <si>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</si>
  <si>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</si>
  <si>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</si>
  <si>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</si>
  <si>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</si>
  <si>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</si>
  <si>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</si>
  <si>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</si>
  <si>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</si>
  <si>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</si>
  <si>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</si>
  <si>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</si>
  <si>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</si>
  <si>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</si>
  <si>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</si>
  <si>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</si>
  <si>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</si>
  <si>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</si>
  <si>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</si>
  <si>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</si>
  <si>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</si>
  <si>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</si>
  <si>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</si>
  <si>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</si>
  <si>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</si>
  <si>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</si>
  <si>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</si>
  <si>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</si>
  <si>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</si>
  <si>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</si>
  <si>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</si>
  <si>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</si>
  <si>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</si>
  <si>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</si>
  <si>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</si>
  <si>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</si>
  <si>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</si>
  <si>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</si>
  <si>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</si>
  <si>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</si>
  <si>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</si>
  <si>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</si>
  <si>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</si>
  <si>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</si>
  <si>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</si>
  <si>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</si>
  <si>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</si>
  <si>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</si>
  <si>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</si>
  <si>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</si>
  <si>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</si>
  <si>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</si>
  <si>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</si>
  <si>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</si>
  <si>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</si>
  <si>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</si>
  <si>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</si>
  <si>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</si>
  <si>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</si>
  <si>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</si>
  <si>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</si>
  <si>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</si>
  <si>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</si>
  <si>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</si>
  <si>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</si>
  <si>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</si>
  <si>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</si>
  <si>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</si>
  <si>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</si>
  <si>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</si>
  <si>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</si>
  <si>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</si>
  <si>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</si>
  <si>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</si>
  <si>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</si>
  <si>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</si>
  <si>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</si>
  <si>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</si>
  <si>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</si>
  <si>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</si>
  <si>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</si>
  <si>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</si>
  <si>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</si>
  <si>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</si>
  <si>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</si>
  <si>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</si>
  <si>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</si>
  <si>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</si>
  <si>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</si>
  <si>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</si>
  <si>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</si>
  <si>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</si>
  <si>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</si>
  <si>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</si>
  <si>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</si>
  <si>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</si>
  <si>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</si>
  <si>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</si>
  <si>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</si>
  <si>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</si>
  <si>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</si>
  <si>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</si>
  <si>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</si>
  <si>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</si>
  <si>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</si>
  <si>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</si>
  <si>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</si>
  <si>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</si>
  <si>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</si>
  <si>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</si>
  <si>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</si>
  <si>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</si>
  <si>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</si>
  <si>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</si>
  <si>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</si>
  <si>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</si>
  <si>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</si>
  <si>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</si>
  <si>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</si>
  <si>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</si>
  <si>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</si>
  <si>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</si>
  <si>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</si>
  <si>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</si>
  <si>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</si>
  <si>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</si>
  <si>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</si>
  <si>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</si>
  <si>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</si>
  <si>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</si>
  <si>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</si>
  <si>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</si>
  <si>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</si>
  <si>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</si>
  <si>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</si>
  <si>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</si>
  <si>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</si>
  <si>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</si>
  <si>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</si>
  <si>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</si>
  <si>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</si>
  <si>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</si>
  <si>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</si>
  <si>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</si>
  <si>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</si>
  <si>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</si>
  <si>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</si>
  <si>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</si>
  <si>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</si>
  <si>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</si>
  <si>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</si>
  <si>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</si>
  <si>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</si>
  <si>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</si>
  <si>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</si>
  <si>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</si>
  <si>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</si>
  <si>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</si>
  <si>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</si>
  <si>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</si>
  <si>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</si>
  <si>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</si>
  <si>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</si>
  <si>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</si>
  <si>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</si>
  <si>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</si>
  <si>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</si>
  <si>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</si>
  <si>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</si>
  <si>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</si>
  <si>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</si>
  <si>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</si>
  <si>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</si>
  <si>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</si>
  <si>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</si>
  <si>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</si>
  <si>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</si>
  <si>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</si>
  <si>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</si>
  <si>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</si>
  <si>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</si>
  <si>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</si>
  <si>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</si>
  <si>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</si>
  <si>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</si>
  <si>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</si>
  <si>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</si>
  <si>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</si>
  <si>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</si>
  <si>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</si>
  <si>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</si>
  <si>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</si>
  <si>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</si>
  <si>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</si>
  <si>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</si>
  <si>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</si>
  <si>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</si>
  <si>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</si>
  <si>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</si>
  <si>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</si>
  <si>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</si>
  <si>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</si>
  <si>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</si>
  <si>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</si>
  <si>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</si>
  <si>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</si>
  <si>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</si>
  <si>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</si>
  <si>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</si>
  <si>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</si>
  <si>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</si>
  <si>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</si>
  <si>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</si>
  <si>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</si>
  <si>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</si>
  <si>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</si>
  <si>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</si>
  <si>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</si>
  <si>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</si>
  <si>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</si>
  <si>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</si>
  <si>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</si>
  <si>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</si>
  <si>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</si>
  <si>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</si>
  <si>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</si>
  <si>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</si>
  <si>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</si>
  <si>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</si>
  <si>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</si>
  <si>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</si>
  <si>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</si>
  <si>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</si>
  <si>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</si>
  <si>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</si>
  <si>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</si>
  <si>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</si>
  <si>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</si>
  <si>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</si>
  <si>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</si>
  <si>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</si>
  <si>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</si>
  <si>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</si>
  <si>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</si>
  <si>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</si>
  <si>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</si>
  <si>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</si>
  <si>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</si>
  <si>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</si>
  <si>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</si>
  <si>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</si>
  <si>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</si>
  <si>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</si>
  <si>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</si>
  <si>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</si>
  <si>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</si>
  <si>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</si>
  <si>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</si>
  <si>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</si>
  <si>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</si>
  <si>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</si>
  <si>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</si>
  <si>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</si>
  <si>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</si>
  <si>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</si>
  <si>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</si>
  <si>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</si>
  <si>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</si>
  <si>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</si>
  <si>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</si>
  <si>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</si>
  <si>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</si>
  <si>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</si>
  <si>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</si>
  <si>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</si>
  <si>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</si>
  <si>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</si>
  <si>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</si>
  <si>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</si>
  <si>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</si>
  <si>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</si>
  <si>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</si>
  <si>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</si>
  <si>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</si>
  <si>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</si>
  <si>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</si>
  <si>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</si>
  <si>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</si>
  <si>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</si>
  <si>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</si>
  <si>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</si>
  <si>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</si>
  <si>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</si>
  <si>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</si>
  <si>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</si>
  <si>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</si>
  <si>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</si>
  <si>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</si>
  <si>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</si>
  <si>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</si>
  <si>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</si>
  <si>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</si>
  <si>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</si>
  <si>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</si>
  <si>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</si>
  <si>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</si>
  <si>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</si>
  <si>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</si>
  <si>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</si>
  <si>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</si>
  <si>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</si>
  <si>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</si>
  <si>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</si>
  <si>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</si>
  <si>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</si>
  <si>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</si>
  <si>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</si>
  <si>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</si>
  <si>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</si>
  <si>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</si>
  <si>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</si>
  <si>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</si>
  <si>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</si>
  <si>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</si>
  <si>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</si>
  <si>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</si>
  <si>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</si>
  <si>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</si>
  <si>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</si>
  <si>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</si>
  <si>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</si>
  <si>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</si>
  <si>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</si>
  <si>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</si>
  <si>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</si>
  <si>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</si>
  <si>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</si>
  <si>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</si>
  <si>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</si>
  <si>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</si>
  <si>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</si>
  <si>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</si>
  <si>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</si>
  <si>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</si>
  <si>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</si>
  <si>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</si>
  <si>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</si>
  <si>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</si>
  <si>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</si>
  <si>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</si>
  <si>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</si>
  <si>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</si>
  <si>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</si>
  <si>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</si>
  <si>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</si>
  <si>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</si>
  <si>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</si>
  <si>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</si>
  <si>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</si>
  <si>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</si>
  <si>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</si>
  <si>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</si>
  <si>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</si>
  <si>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</si>
  <si>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</si>
  <si>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</si>
  <si>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</si>
  <si>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</si>
  <si>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</si>
  <si>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</si>
  <si>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</si>
  <si>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</si>
  <si>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</si>
  <si>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</si>
  <si>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</si>
  <si>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</si>
  <si>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</si>
  <si>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</si>
  <si>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</si>
  <si>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</si>
  <si>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</si>
  <si>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</si>
  <si>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</si>
  <si>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</si>
  <si>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</si>
  <si>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</si>
  <si>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</si>
  <si>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</si>
  <si>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</si>
  <si>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</si>
  <si>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</si>
  <si>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</si>
  <si>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</si>
  <si>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</si>
  <si>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</si>
  <si>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</si>
  <si>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</si>
  <si>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</si>
  <si>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</si>
  <si>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</si>
  <si>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</si>
  <si>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</si>
  <si>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</si>
  <si>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</si>
  <si>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</si>
  <si>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</si>
  <si>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</si>
  <si>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</si>
  <si>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</si>
  <si>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</si>
  <si>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</si>
  <si>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</si>
  <si>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</si>
  <si>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</si>
  <si>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</si>
  <si>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</si>
  <si>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</si>
  <si>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</si>
  <si>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</si>
  <si>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</si>
  <si>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</si>
  <si>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</si>
  <si>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</si>
  <si>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</si>
  <si>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</si>
  <si>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</si>
  <si>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</si>
  <si>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</si>
  <si>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</si>
  <si>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</si>
  <si>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</si>
  <si>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</si>
  <si>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</si>
  <si>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</si>
  <si>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</si>
  <si>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</si>
  <si>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</si>
  <si>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</si>
  <si>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</si>
  <si>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</si>
  <si>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</si>
  <si>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</si>
  <si>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</si>
  <si>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</si>
  <si>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</si>
  <si>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</si>
  <si>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</si>
  <si>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</si>
  <si>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</si>
  <si>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</si>
  <si>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</si>
  <si>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</si>
  <si>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</si>
  <si>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</si>
  <si>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</si>
  <si>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</si>
  <si>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</si>
  <si>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</si>
  <si>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</si>
  <si>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</si>
  <si>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</si>
  <si>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</si>
  <si>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</si>
  <si>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</si>
  <si>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</si>
  <si>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</si>
  <si>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</si>
  <si>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</si>
  <si>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</si>
  <si>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</si>
  <si>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</si>
  <si>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</si>
  <si>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</si>
  <si>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</si>
  <si>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</si>
  <si>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</si>
  <si>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</si>
  <si>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</si>
  <si>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</si>
  <si>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</si>
  <si>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</si>
  <si>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</si>
  <si>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</si>
  <si>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</si>
  <si>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</si>
  <si>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</si>
  <si>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</si>
  <si>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</si>
  <si>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</si>
  <si>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</si>
  <si>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</si>
  <si>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</si>
  <si>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</si>
  <si>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</si>
  <si>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</si>
  <si>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</si>
  <si>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</si>
  <si>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</si>
  <si>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</si>
  <si>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</si>
  <si>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</si>
  <si>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</si>
  <si>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</si>
  <si>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</si>
  <si>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</si>
  <si>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</si>
  <si>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</si>
  <si>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</si>
  <si>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</si>
  <si>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</si>
  <si>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</si>
  <si>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</si>
  <si>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</si>
  <si>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</si>
  <si>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</si>
  <si>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</si>
  <si>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</si>
  <si>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</si>
  <si>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</si>
  <si>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</si>
  <si>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</si>
  <si>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</si>
  <si>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</si>
  <si>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</si>
  <si>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</si>
  <si>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</si>
  <si>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</si>
  <si>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</si>
  <si>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</si>
  <si>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</si>
  <si>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</si>
  <si>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</si>
  <si>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</si>
  <si>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</si>
  <si>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</si>
  <si>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</si>
  <si>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</si>
  <si>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</si>
  <si>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</si>
  <si>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</si>
  <si>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</si>
  <si>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</si>
  <si>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</si>
  <si>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</si>
  <si>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</si>
  <si>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</si>
  <si>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</si>
  <si>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</si>
  <si>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</si>
  <si>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</si>
  <si>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</si>
  <si>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</si>
  <si>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</si>
  <si>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</si>
  <si>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</si>
  <si>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</si>
  <si>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</si>
  <si>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</si>
  <si>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</si>
  <si>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</si>
  <si>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</si>
  <si>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</si>
  <si>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</si>
  <si>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</si>
  <si>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</si>
  <si>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</si>
  <si>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</si>
  <si>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</si>
  <si>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</si>
  <si>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</si>
  <si>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</si>
  <si>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</si>
  <si>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</si>
  <si>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</si>
  <si>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</si>
  <si>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</si>
  <si>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</si>
  <si>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</si>
  <si>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</si>
  <si>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</si>
  <si>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</si>
  <si>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</si>
  <si>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</si>
  <si>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</si>
  <si>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</si>
  <si>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</si>
  <si>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</si>
  <si>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</si>
  <si>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</si>
  <si>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</si>
  <si>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</si>
  <si>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</si>
  <si>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</si>
  <si>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</si>
  <si>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</si>
  <si>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</si>
  <si>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</si>
  <si>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</si>
  <si>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</si>
  <si>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</si>
  <si>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</si>
  <si>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</si>
  <si>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</si>
  <si>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</si>
  <si>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</si>
  <si>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</si>
  <si>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</si>
  <si>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</si>
  <si>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</si>
  <si>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</si>
  <si>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</si>
  <si>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</si>
  <si>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</si>
  <si>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</si>
  <si>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</si>
  <si>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</si>
  <si>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</si>
  <si>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</si>
  <si>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</si>
  <si>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</si>
  <si>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</si>
  <si>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</si>
  <si>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</si>
  <si>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</si>
  <si>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</si>
  <si>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</si>
  <si>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</si>
  <si>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</si>
  <si>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</si>
  <si>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</si>
  <si>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</si>
  <si>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</si>
  <si>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</si>
  <si>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</si>
  <si>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</si>
  <si>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</si>
  <si>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</si>
  <si>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</si>
  <si>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</si>
  <si>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</si>
  <si>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</si>
  <si>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</si>
  <si>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</si>
  <si>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</si>
  <si>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</si>
  <si>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</si>
  <si>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</si>
  <si>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</si>
  <si>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</si>
  <si>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</si>
  <si>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</si>
  <si>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</si>
  <si>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</si>
  <si>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</si>
  <si>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</si>
  <si>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</si>
  <si>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</si>
  <si>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</si>
  <si>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</si>
  <si>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</si>
  <si>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</si>
  <si>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</si>
  <si>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</si>
  <si>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</si>
  <si>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</si>
  <si>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</si>
  <si>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</si>
  <si>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</si>
  <si>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</si>
  <si>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</si>
  <si>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</si>
  <si>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</si>
  <si>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</si>
  <si>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</si>
  <si>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</si>
  <si>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</si>
  <si>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</si>
  <si>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</si>
  <si>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</si>
  <si>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</si>
  <si>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</si>
  <si>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</si>
  <si>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</si>
  <si>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</si>
  <si>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</si>
  <si>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</si>
  <si>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</si>
  <si>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</si>
  <si>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</si>
  <si>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</si>
  <si>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</si>
  <si>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</si>
  <si>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</si>
  <si>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</si>
  <si>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</si>
  <si>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</si>
  <si>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</si>
  <si>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</si>
  <si>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</si>
  <si>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</si>
  <si>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</si>
  <si>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</si>
  <si>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</si>
  <si>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</si>
  <si>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</si>
  <si>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</si>
  <si>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</si>
  <si>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</si>
  <si>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</si>
  <si>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</si>
  <si>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</si>
  <si>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</si>
  <si>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</si>
  <si>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</si>
  <si>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</si>
  <si>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</si>
  <si>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</si>
  <si>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</si>
  <si>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</si>
  <si>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</si>
  <si>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</si>
  <si>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</si>
  <si>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</si>
  <si>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</si>
  <si>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</si>
  <si>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</si>
  <si>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</si>
  <si>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</si>
  <si>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</si>
  <si>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</si>
  <si>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</si>
  <si>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</si>
  <si>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</si>
  <si>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</si>
  <si>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</si>
  <si>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</si>
  <si>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</si>
  <si>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</si>
  <si>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</si>
  <si>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</si>
  <si>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</si>
  <si>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</si>
  <si>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</si>
  <si>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</si>
  <si>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</si>
  <si>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</si>
  <si>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</si>
  <si>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</si>
  <si>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</si>
  <si>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</si>
  <si>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</si>
  <si>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</si>
  <si>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</si>
  <si>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</si>
  <si>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</si>
  <si>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</si>
  <si>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</si>
  <si>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</si>
  <si>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</si>
  <si>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</si>
  <si>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</si>
  <si>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</si>
  <si>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</si>
  <si>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</si>
  <si>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</si>
  <si>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</si>
  <si>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</si>
  <si>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</si>
  <si>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</si>
  <si>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</si>
  <si>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</si>
  <si>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</si>
  <si>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</si>
  <si>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</si>
  <si>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</si>
  <si>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</si>
  <si>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</si>
  <si>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</si>
  <si>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</si>
  <si>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</si>
  <si>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</si>
  <si>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</si>
  <si>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</si>
  <si>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</si>
  <si>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</si>
  <si>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</si>
  <si>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</si>
  <si>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</si>
  <si>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</si>
  <si>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</si>
  <si>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</si>
  <si>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</si>
  <si>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</si>
  <si>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</si>
  <si>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</si>
  <si>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</si>
  <si>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</si>
  <si>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</si>
  <si>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</si>
  <si>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</si>
  <si>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</si>
  <si>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</si>
  <si>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</si>
  <si>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</si>
  <si>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</si>
  <si>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</si>
  <si>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</si>
  <si>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</si>
  <si>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</si>
  <si>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</si>
  <si>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</si>
  <si>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</si>
  <si>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</si>
  <si>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</si>
  <si>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</si>
  <si>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</si>
  <si>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</si>
  <si>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</si>
  <si>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</si>
  <si>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</si>
  <si>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</si>
  <si>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</si>
  <si>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</si>
  <si>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</si>
  <si>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</si>
  <si>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</si>
  <si>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</si>
  <si>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</si>
  <si>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</si>
  <si>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</si>
  <si>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</si>
  <si>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</si>
  <si>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</si>
  <si>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</si>
  <si>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</si>
  <si>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</si>
  <si>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</si>
  <si>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</si>
  <si>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</si>
  <si>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</si>
  <si>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</si>
  <si>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</si>
  <si>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</si>
  <si>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</si>
  <si>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</si>
  <si>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</si>
  <si>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</si>
  <si>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</si>
  <si>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</si>
  <si>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</si>
  <si>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</si>
  <si>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</si>
  <si>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</si>
  <si>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</si>
  <si>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</si>
  <si>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</si>
  <si>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</si>
  <si>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</si>
  <si>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</si>
  <si>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</si>
  <si>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</si>
  <si>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</si>
  <si>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</si>
  <si>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</si>
  <si>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</si>
  <si>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</si>
  <si>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</si>
  <si>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</si>
  <si>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</si>
  <si>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</si>
  <si>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</si>
  <si>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</si>
  <si>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</si>
  <si>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</si>
  <si>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</si>
  <si>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</si>
  <si>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</si>
  <si>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</si>
  <si>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</si>
  <si>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</si>
  <si>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</si>
  <si>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</si>
  <si>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</si>
  <si>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</si>
  <si>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</si>
  <si>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</si>
  <si>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</si>
  <si>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</si>
  <si>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</si>
  <si>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</si>
  <si>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</si>
  <si>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</si>
  <si>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</si>
  <si>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</si>
  <si>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</si>
  <si>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</si>
  <si>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</si>
  <si>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</si>
  <si>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</si>
  <si>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</si>
  <si>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</si>
  <si>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</si>
  <si>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</si>
  <si>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</si>
  <si>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</si>
  <si>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</si>
  <si>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</si>
  <si>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</si>
  <si>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</si>
  <si>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</si>
  <si>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</si>
  <si>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</si>
  <si>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</si>
  <si>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</si>
  <si>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</si>
  <si>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</si>
  <si>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</si>
  <si>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</si>
  <si>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</si>
  <si>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</si>
  <si>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</si>
  <si>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</si>
  <si>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</si>
  <si>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</si>
  <si>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</si>
  <si>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</si>
  <si>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</si>
  <si>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</si>
  <si>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</si>
  <si>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</si>
  <si>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</si>
  <si>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</si>
  <si>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</si>
  <si>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</si>
  <si>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</si>
  <si>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</si>
  <si>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</si>
  <si>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</si>
  <si>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</si>
  <si>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</si>
  <si>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</si>
  <si>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</si>
  <si>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</si>
  <si>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</si>
  <si>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</si>
  <si>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</si>
  <si>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</si>
  <si>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</si>
  <si>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</si>
  <si>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</si>
  <si>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</si>
  <si>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</si>
  <si>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</si>
  <si>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</si>
  <si>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</si>
  <si>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</si>
  <si>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</si>
  <si>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</si>
  <si>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</si>
  <si>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</si>
  <si>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</si>
  <si>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</si>
  <si>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</si>
  <si>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</si>
  <si>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</si>
  <si>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</si>
  <si>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</si>
  <si>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</si>
  <si>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</si>
  <si>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</si>
  <si>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</si>
  <si>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</si>
  <si>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</si>
  <si>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</si>
  <si>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</si>
  <si>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</si>
  <si>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</si>
  <si>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</si>
  <si>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</si>
  <si>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</si>
  <si>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</si>
  <si>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</si>
  <si>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</si>
  <si>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</si>
  <si>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</si>
  <si>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</si>
  <si>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</si>
  <si>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</si>
  <si>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</si>
  <si>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</si>
  <si>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</si>
  <si>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</si>
  <si>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</si>
  <si>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</si>
  <si>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</si>
  <si>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</si>
  <si>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</si>
  <si>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</si>
  <si>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</si>
  <si>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</si>
  <si>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</si>
  <si>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</si>
  <si>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</si>
  <si>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</si>
  <si>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</si>
  <si>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</si>
  <si>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</si>
  <si>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</si>
  <si>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</si>
  <si>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</si>
  <si>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</si>
  <si>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</si>
  <si>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</si>
  <si>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</si>
  <si>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</si>
  <si>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</si>
  <si>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</si>
  <si>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</si>
  <si>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</si>
  <si>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</si>
  <si>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</si>
  <si>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</si>
  <si>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</si>
  <si>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</si>
  <si>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</si>
  <si>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</si>
  <si>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</si>
  <si>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</si>
  <si>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</si>
  <si>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</si>
  <si>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</si>
  <si>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</si>
  <si>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</si>
  <si>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</si>
  <si>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</si>
  <si>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</si>
  <si>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</si>
  <si>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</si>
  <si>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</si>
  <si>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</si>
  <si>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</si>
  <si>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</si>
  <si>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</si>
  <si>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</si>
  <si>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</si>
  <si>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</si>
  <si>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</si>
  <si>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</si>
  <si>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</si>
  <si>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</si>
  <si>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</si>
  <si>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</si>
  <si>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</si>
  <si>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</si>
  <si>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</si>
  <si>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</si>
  <si>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</si>
  <si>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</si>
  <si>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</si>
  <si>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</si>
  <si>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</si>
  <si>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</si>
  <si>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</si>
  <si>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</si>
  <si>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</si>
  <si>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</si>
  <si>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</si>
  <si>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</si>
  <si>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</si>
  <si>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</si>
  <si>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</si>
  <si>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</si>
  <si>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</si>
  <si>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</si>
  <si>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</si>
  <si>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</si>
  <si>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</si>
  <si>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</si>
  <si>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</si>
  <si>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</si>
  <si>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</si>
  <si>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</si>
  <si>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</si>
  <si>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</si>
  <si>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</si>
  <si>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</si>
  <si>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</si>
  <si>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</si>
  <si>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</si>
  <si>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</si>
  <si>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</si>
  <si>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</si>
  <si>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</si>
  <si>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</si>
  <si>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</si>
  <si>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</si>
  <si>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</si>
  <si>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</si>
  <si>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</si>
  <si>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</si>
  <si>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</si>
  <si>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</si>
  <si>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</si>
  <si>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</si>
  <si>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</si>
  <si>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</si>
  <si>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</si>
  <si>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</si>
  <si>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</si>
  <si>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</si>
  <si>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</si>
  <si>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</si>
  <si>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</si>
  <si>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</si>
  <si>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</si>
  <si>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</si>
  <si>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</si>
  <si>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</si>
  <si>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</si>
  <si>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</si>
  <si>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</si>
  <si>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</si>
  <si>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</si>
  <si>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</si>
  <si>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</si>
  <si>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</si>
  <si>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</si>
  <si>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</si>
  <si>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</si>
  <si>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</si>
  <si>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</si>
  <si>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</si>
  <si>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</si>
  <si>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</si>
  <si>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</si>
  <si>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</si>
  <si>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</si>
  <si>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</si>
  <si>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</si>
  <si>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</si>
  <si>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</si>
  <si>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</si>
  <si>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</si>
  <si>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</si>
  <si>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</si>
  <si>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</si>
  <si>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</si>
  <si>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</si>
  <si>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</si>
  <si>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</si>
  <si>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</si>
  <si>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</si>
  <si>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</si>
  <si>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</si>
  <si>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</si>
  <si>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</si>
  <si>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</si>
  <si>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</si>
  <si>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</si>
  <si>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</si>
  <si>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</si>
  <si>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</si>
  <si>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</si>
  <si>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</si>
  <si>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</si>
  <si>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</si>
  <si>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</si>
  <si>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</si>
  <si>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</si>
  <si>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</si>
  <si>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</si>
  <si>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</si>
  <si>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</si>
  <si>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</si>
  <si>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</si>
  <si>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</si>
  <si>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</si>
  <si>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</si>
  <si>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</si>
  <si>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</si>
  <si>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</si>
  <si>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</si>
  <si>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</si>
  <si>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</si>
  <si>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</si>
  <si>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</si>
  <si>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</si>
  <si>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</si>
  <si>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</si>
  <si>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</si>
  <si>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</si>
  <si>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</si>
  <si>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</si>
  <si>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</si>
  <si>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</si>
  <si>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</si>
  <si>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</si>
  <si>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</si>
  <si>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</si>
  <si>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</si>
  <si>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</si>
  <si>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</si>
  <si>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</si>
  <si>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</si>
  <si>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</si>
  <si>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</si>
  <si>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</si>
  <si>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</si>
  <si>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</si>
  <si>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</si>
  <si>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</si>
  <si>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</si>
  <si>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</si>
  <si>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</si>
  <si>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</si>
  <si>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</si>
  <si>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</si>
  <si>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</si>
  <si>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</si>
  <si>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</si>
  <si>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</si>
  <si>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</si>
  <si>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</si>
  <si>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</si>
  <si>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</si>
  <si>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</si>
  <si>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</si>
  <si>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</si>
  <si>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</si>
  <si>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</si>
  <si>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</si>
  <si>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</si>
  <si>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</si>
  <si>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</si>
  <si>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</si>
  <si>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</si>
  <si>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</si>
  <si>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</si>
  <si>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</si>
  <si>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</si>
  <si>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</si>
  <si>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</si>
  <si>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</si>
  <si>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</si>
  <si>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</si>
  <si>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</si>
  <si>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</si>
  <si>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</si>
  <si>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</si>
  <si>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</si>
  <si>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</si>
  <si>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</si>
  <si>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</si>
  <si>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</si>
  <si>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</si>
  <si>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</si>
  <si>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</si>
  <si>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</si>
  <si>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</si>
  <si>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</si>
  <si>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</si>
  <si>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</si>
  <si>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</si>
  <si>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</si>
  <si>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</si>
  <si>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</si>
  <si>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</si>
  <si>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</si>
  <si>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</si>
  <si>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</si>
  <si>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</si>
  <si>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</si>
  <si>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</si>
  <si>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</si>
  <si>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</si>
  <si>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</si>
  <si>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</si>
  <si>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</si>
  <si>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</si>
  <si>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</si>
  <si>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</si>
  <si>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</si>
  <si>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</si>
  <si>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</si>
  <si>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</si>
  <si>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</si>
  <si>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</si>
  <si>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</si>
  <si>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</si>
  <si>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</si>
  <si>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</si>
  <si>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</si>
  <si>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</si>
  <si>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</si>
  <si>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</si>
  <si>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</si>
  <si>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</si>
  <si>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</si>
  <si>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</si>
  <si>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</si>
  <si>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</si>
  <si>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</si>
  <si>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</si>
  <si>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</si>
  <si>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</si>
  <si>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</si>
  <si>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</si>
  <si>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</si>
  <si>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</si>
  <si>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</si>
  <si>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</si>
  <si>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</si>
  <si>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</si>
  <si>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</si>
  <si>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</si>
  <si>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</si>
  <si>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</si>
  <si>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</si>
  <si>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</si>
  <si>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</si>
  <si>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</si>
  <si>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</si>
  <si>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</si>
  <si>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</si>
  <si>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</si>
  <si>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</si>
  <si>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</si>
  <si>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</si>
  <si>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</si>
  <si>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</si>
  <si>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</si>
  <si>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</si>
  <si>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</si>
  <si>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</si>
  <si>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</si>
  <si>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</si>
  <si>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</si>
  <si>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</si>
  <si>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</si>
  <si>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</si>
  <si>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</si>
  <si>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</si>
  <si>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</si>
  <si>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</si>
  <si>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</si>
  <si>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</si>
  <si>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</si>
  <si>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</si>
  <si>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</si>
  <si>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</si>
  <si>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</si>
  <si>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</si>
  <si>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</si>
  <si>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</si>
  <si>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</si>
  <si>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</si>
  <si>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</si>
  <si>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</si>
  <si>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</si>
  <si>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</si>
  <si>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</si>
  <si>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</si>
  <si>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</si>
  <si>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</si>
  <si>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</si>
  <si>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</si>
  <si>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</si>
  <si>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</si>
  <si>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</si>
  <si>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</si>
  <si>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</si>
  <si>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</si>
  <si>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</si>
  <si>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</si>
  <si>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</si>
  <si>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</si>
  <si>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</si>
  <si>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</si>
  <si>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</si>
  <si>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</si>
  <si>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</si>
  <si>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</si>
  <si>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</si>
  <si>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</si>
  <si>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</si>
  <si>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</si>
  <si>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</si>
  <si>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</si>
  <si>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</si>
  <si>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</si>
  <si>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</si>
  <si>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</si>
  <si>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</si>
  <si>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</si>
  <si>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</si>
  <si>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</si>
  <si>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</si>
  <si>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</si>
  <si>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</si>
  <si>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</si>
  <si>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</si>
  <si>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</si>
  <si>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</si>
  <si>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</si>
  <si>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</si>
  <si>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</si>
  <si>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</si>
  <si>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</si>
  <si>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</si>
  <si>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</si>
  <si>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</si>
  <si>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</si>
  <si>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</si>
  <si>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</si>
  <si>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</si>
  <si>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</si>
  <si>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</si>
  <si>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</si>
  <si>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</si>
  <si>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</si>
  <si>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</si>
  <si>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</si>
  <si>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</si>
  <si>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</si>
  <si>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</si>
  <si>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</si>
  <si>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</si>
  <si>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</si>
  <si>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</si>
  <si>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</si>
  <si>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</si>
  <si>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</si>
  <si>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</si>
  <si>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</si>
  <si>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</si>
  <si>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</si>
  <si>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</si>
  <si>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</si>
  <si>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</si>
  <si>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</si>
  <si>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</si>
  <si>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</si>
  <si>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</si>
  <si>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</si>
  <si>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</si>
  <si>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</si>
  <si>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</si>
  <si>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</si>
  <si>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</si>
  <si>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</si>
  <si>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</si>
  <si>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</si>
  <si>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</si>
  <si>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</si>
  <si>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</si>
  <si>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</si>
  <si>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</si>
  <si>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</si>
  <si>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</si>
  <si>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</si>
  <si>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</si>
  <si>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</si>
  <si>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</si>
  <si>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</si>
  <si>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</si>
  <si>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</si>
  <si>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</si>
  <si>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</si>
  <si>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</si>
  <si>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</si>
  <si>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</si>
  <si>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</si>
  <si>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</si>
  <si>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</si>
  <si>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</si>
  <si>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</si>
  <si>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</si>
  <si>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</si>
  <si>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</si>
  <si>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</si>
  <si>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</si>
  <si>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</si>
  <si>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</si>
  <si>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</si>
  <si>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</si>
  <si>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</si>
  <si>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</si>
  <si>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</si>
  <si>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</si>
  <si>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</si>
  <si>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</si>
  <si>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</si>
  <si>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</si>
  <si>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</si>
  <si>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</si>
  <si>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</si>
  <si>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</si>
  <si>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</si>
  <si>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</si>
  <si>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</si>
  <si>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</si>
  <si>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</si>
  <si>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</si>
  <si>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</si>
  <si>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</si>
  <si>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</si>
  <si>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</si>
  <si>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</si>
  <si>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</si>
  <si>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</si>
  <si>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</si>
  <si>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</si>
  <si>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</si>
  <si>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</si>
  <si>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</si>
  <si>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</si>
  <si>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</si>
  <si>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</si>
  <si>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</si>
  <si>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</si>
  <si>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</si>
  <si>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</si>
  <si>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</si>
  <si>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</si>
  <si>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</si>
  <si>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</si>
  <si>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</si>
  <si>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</si>
  <si>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</si>
  <si>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</si>
  <si>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</si>
  <si>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</si>
  <si>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</si>
  <si>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</si>
  <si>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</si>
  <si>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</si>
  <si>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</si>
  <si>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</si>
  <si>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</si>
  <si>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</si>
  <si>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</si>
  <si>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</si>
  <si>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</si>
  <si>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</si>
  <si>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</si>
  <si>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</si>
  <si>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</si>
  <si>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</si>
  <si>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</si>
  <si>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</si>
  <si>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</si>
  <si>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</si>
  <si>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</si>
  <si>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</si>
  <si>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</si>
  <si>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</si>
  <si>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</si>
  <si>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</si>
  <si>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</si>
  <si>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</si>
  <si>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</si>
  <si>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</si>
  <si>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</si>
  <si>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</si>
  <si>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</si>
  <si>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</si>
  <si>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</si>
  <si>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</si>
  <si>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</si>
  <si>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</si>
  <si>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</si>
  <si>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</si>
  <si>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</si>
  <si>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</si>
  <si>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</si>
  <si>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</si>
  <si>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</si>
  <si>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</si>
  <si>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</si>
  <si>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</si>
  <si>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</si>
  <si>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</si>
  <si>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</si>
  <si>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</si>
  <si>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</si>
  <si>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</si>
  <si>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</si>
  <si>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</si>
  <si>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</si>
  <si>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</si>
  <si>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</si>
  <si>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</si>
  <si>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</si>
  <si>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</si>
  <si>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</si>
  <si>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</si>
  <si>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</si>
  <si>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</si>
  <si>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</si>
  <si>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</si>
  <si>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</si>
  <si>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</si>
  <si>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</si>
  <si>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</si>
  <si>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</si>
  <si>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</si>
  <si>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</si>
  <si>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</si>
  <si>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</si>
  <si>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</si>
  <si>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</si>
  <si>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</si>
  <si>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</si>
  <si>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</si>
  <si>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</si>
  <si>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</si>
  <si>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</si>
  <si>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</si>
  <si>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</si>
  <si>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</si>
  <si>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</si>
  <si>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</si>
  <si>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</si>
  <si>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</si>
  <si>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</si>
  <si>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</si>
  <si>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</si>
  <si>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</si>
  <si>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</si>
  <si>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</si>
  <si>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</si>
  <si>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</si>
  <si>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</si>
  <si>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</si>
  <si>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</si>
  <si>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</si>
  <si>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</si>
  <si>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</si>
  <si>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</si>
  <si>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</si>
  <si>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</si>
  <si>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</si>
  <si>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</si>
  <si>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</si>
  <si>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</si>
  <si>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</si>
  <si>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</si>
  <si>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</si>
  <si>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</si>
  <si>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</si>
  <si>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</si>
  <si>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</si>
  <si>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</si>
  <si>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</si>
  <si>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</si>
  <si>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</si>
  <si>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</si>
  <si>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</si>
  <si>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</si>
  <si>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</si>
  <si>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</si>
  <si>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</si>
  <si>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</si>
  <si>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</si>
  <si>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</si>
  <si>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</si>
  <si>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</si>
  <si>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</si>
  <si>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</si>
  <si>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</si>
  <si>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</si>
  <si>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</si>
  <si>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</si>
  <si>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</si>
  <si>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</si>
  <si>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</si>
  <si>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</si>
  <si>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</si>
  <si>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</si>
  <si>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</si>
  <si>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</si>
  <si>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</si>
  <si>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</si>
  <si>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</si>
  <si>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</si>
  <si>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</si>
  <si>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</si>
  <si>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</si>
  <si>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</si>
  <si>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</si>
  <si>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</si>
  <si>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</si>
  <si>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</si>
  <si>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</si>
  <si>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</si>
  <si>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</si>
  <si>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</si>
  <si>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</si>
  <si>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</si>
  <si>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</si>
  <si>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</si>
  <si>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</si>
  <si>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</si>
  <si>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</si>
  <si>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</si>
  <si>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</si>
  <si>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</si>
  <si>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</si>
  <si>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</si>
  <si>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</si>
  <si>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</si>
  <si>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</si>
  <si>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</si>
  <si>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</si>
  <si>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</si>
  <si>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</si>
  <si>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</si>
  <si>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</si>
  <si>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</si>
  <si>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</si>
  <si>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</si>
  <si>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</si>
  <si>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</si>
  <si>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</si>
  <si>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</si>
  <si>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</si>
  <si>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</si>
  <si>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</si>
  <si>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</si>
  <si>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</si>
  <si>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</si>
  <si>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</si>
  <si>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</si>
  <si>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</si>
  <si>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</si>
  <si>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</si>
  <si>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</si>
  <si>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</si>
  <si>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</si>
  <si>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</si>
  <si>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</si>
  <si>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</si>
  <si>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</si>
  <si>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</si>
  <si>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</si>
  <si>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</si>
  <si>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</si>
  <si>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</si>
  <si>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</si>
  <si>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</si>
  <si>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</si>
  <si>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</si>
  <si>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</si>
  <si>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</si>
  <si>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</si>
  <si>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</si>
  <si>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</si>
  <si>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</si>
  <si>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</si>
  <si>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</si>
  <si>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</si>
  <si>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</si>
  <si>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</si>
  <si>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</si>
  <si>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</si>
  <si>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</si>
  <si>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</si>
  <si>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</si>
  <si>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</si>
  <si>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</si>
  <si>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</si>
  <si>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</si>
  <si>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</si>
  <si>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</si>
  <si>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</si>
  <si>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</si>
  <si>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</si>
  <si>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</si>
  <si>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</si>
  <si>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</si>
  <si>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</si>
  <si>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</si>
  <si>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</si>
  <si>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</si>
  <si>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</si>
  <si>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</si>
  <si>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</si>
  <si>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</si>
  <si>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</si>
  <si>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</si>
  <si>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</si>
  <si>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</si>
  <si>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</si>
  <si>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</si>
  <si>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</si>
  <si>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</si>
  <si>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</si>
  <si>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</si>
  <si>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</si>
  <si>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</si>
  <si>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</si>
  <si>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</si>
  <si>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</si>
  <si>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</si>
  <si>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</si>
  <si>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</si>
  <si>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</si>
  <si>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</si>
  <si>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</si>
  <si>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</si>
  <si>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</si>
  <si>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</si>
  <si>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</si>
  <si>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</si>
  <si>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</si>
  <si>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</si>
  <si>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</si>
  <si>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</si>
  <si>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</si>
  <si>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</si>
  <si>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</si>
  <si>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</si>
  <si>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</si>
  <si>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</si>
  <si>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</si>
  <si>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</si>
  <si>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</si>
  <si>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</si>
  <si>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</si>
  <si>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</si>
  <si>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</si>
  <si>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</si>
  <si>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</si>
  <si>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</si>
  <si>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</si>
  <si>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</si>
  <si>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</si>
  <si>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</si>
  <si>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</si>
  <si>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</si>
  <si>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</si>
  <si>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</si>
  <si>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</si>
  <si>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</si>
  <si>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</si>
  <si>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</si>
  <si>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</si>
  <si>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</si>
  <si>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</si>
  <si>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</si>
  <si>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</si>
  <si>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</si>
  <si>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</si>
  <si>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</si>
  <si>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</si>
  <si>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</si>
  <si>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</si>
  <si>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</si>
  <si>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</si>
  <si>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</si>
  <si>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</si>
  <si>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</si>
  <si>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</si>
  <si>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</si>
  <si>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</si>
  <si>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</si>
  <si>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</si>
  <si>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</si>
  <si>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</si>
  <si>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</si>
  <si>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</si>
  <si>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</si>
  <si>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</si>
  <si>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</si>
  <si>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</si>
  <si>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</si>
  <si>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</si>
  <si>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</si>
  <si>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</si>
  <si>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</si>
  <si>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</si>
  <si>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</si>
  <si>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</si>
  <si>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</si>
  <si>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</si>
  <si>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</si>
  <si>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</si>
  <si>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</si>
  <si>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</si>
  <si>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</si>
  <si>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</si>
  <si>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</si>
  <si>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</si>
  <si>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</si>
  <si>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</si>
  <si>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</si>
  <si>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</si>
  <si>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</si>
  <si>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</si>
  <si>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</si>
  <si>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</si>
  <si>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</si>
  <si>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</si>
  <si>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</si>
  <si>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</si>
  <si>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</si>
  <si>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</si>
  <si>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</si>
  <si>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</si>
  <si>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</si>
  <si>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</si>
  <si>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</si>
  <si>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</si>
  <si>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</si>
  <si>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</si>
  <si>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</si>
  <si>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</si>
  <si>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</si>
  <si>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</si>
  <si>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</si>
  <si>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</si>
  <si>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</si>
  <si>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</si>
  <si>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</si>
  <si>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</si>
  <si>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</si>
  <si>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</si>
  <si>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</si>
  <si>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</si>
  <si>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</si>
  <si>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</si>
  <si>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</si>
  <si>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</si>
  <si>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</si>
  <si>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</si>
  <si>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</si>
  <si>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</si>
  <si>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</si>
  <si>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</si>
  <si>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</si>
  <si>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</si>
  <si>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</si>
  <si>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</si>
  <si>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</si>
  <si>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</si>
  <si>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</si>
  <si>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</si>
  <si>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</si>
  <si>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</si>
  <si>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</si>
  <si>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</si>
  <si>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</si>
  <si>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</si>
  <si>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</si>
  <si>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</si>
  <si>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</si>
  <si>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</si>
  <si>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</si>
  <si>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</si>
  <si>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</si>
  <si>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</si>
  <si>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</si>
  <si>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</si>
  <si>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</si>
  <si>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</si>
  <si>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</si>
  <si>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</si>
  <si>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</si>
  <si>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</si>
  <si>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</si>
  <si>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</si>
  <si>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</si>
  <si>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</si>
  <si>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</si>
  <si>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</si>
  <si>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</si>
  <si>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</si>
  <si>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</si>
  <si>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</si>
  <si>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</si>
  <si>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</si>
  <si>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</si>
  <si>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</si>
  <si>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</si>
  <si>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</si>
  <si>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</si>
  <si>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</si>
  <si>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</si>
  <si>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</si>
  <si>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</si>
  <si>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</si>
  <si>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</si>
  <si>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</si>
  <si>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</si>
  <si>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</si>
  <si>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</si>
  <si>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</si>
  <si>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</si>
  <si>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</si>
  <si>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</si>
  <si>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</si>
  <si>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</si>
  <si>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</si>
  <si>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</si>
  <si>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</si>
  <si>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</si>
  <si>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</si>
  <si>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</si>
  <si>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</si>
  <si>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</si>
  <si>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</si>
  <si>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</si>
  <si>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</si>
  <si>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</si>
  <si>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</si>
  <si>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</si>
  <si>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</si>
  <si>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</si>
  <si>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</si>
  <si>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</si>
  <si>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</si>
  <si>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</si>
  <si>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</si>
  <si>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</si>
  <si>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</si>
  <si>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</si>
  <si>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</si>
  <si>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</si>
  <si>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</si>
  <si>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</si>
  <si>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</si>
  <si>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</si>
  <si>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</si>
  <si>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</si>
  <si>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</si>
  <si>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</si>
  <si>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</si>
  <si>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</si>
  <si>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</si>
  <si>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</si>
  <si>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</si>
  <si>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</si>
  <si>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</si>
  <si>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</si>
  <si>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</si>
  <si>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</si>
  <si>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</si>
  <si>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</si>
  <si>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</si>
  <si>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</si>
  <si>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</si>
  <si>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</si>
  <si>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</si>
  <si>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</si>
  <si>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</si>
  <si>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</si>
  <si>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</si>
  <si>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</si>
  <si>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</si>
  <si>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</si>
  <si>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</si>
  <si>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</si>
  <si>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</si>
  <si>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</si>
  <si>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</si>
  <si>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</si>
  <si>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</si>
  <si>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</si>
  <si>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</si>
  <si>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</si>
  <si>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</si>
  <si>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</si>
  <si>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</si>
  <si>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</si>
  <si>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</si>
  <si>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</si>
  <si>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</si>
  <si>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</si>
  <si>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</si>
  <si>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</si>
  <si>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</si>
  <si>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</si>
  <si>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</si>
  <si>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</si>
  <si>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</si>
  <si>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</si>
  <si>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</si>
  <si>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</si>
  <si>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</si>
  <si>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</si>
  <si>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</si>
  <si>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</si>
  <si>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</si>
  <si>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</si>
  <si>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</si>
  <si>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</si>
  <si>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</si>
  <si>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</si>
  <si>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</si>
  <si>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</si>
  <si>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</si>
  <si>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</si>
  <si>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</si>
  <si>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</si>
  <si>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</si>
  <si>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</si>
  <si>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</si>
  <si>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</si>
  <si>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</si>
  <si>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</si>
  <si>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</si>
  <si>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</si>
  <si>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</si>
  <si>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</si>
  <si>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</si>
  <si>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</si>
  <si>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</si>
  <si>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</si>
  <si>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</si>
  <si>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</si>
  <si>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</si>
  <si>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</si>
  <si>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</si>
  <si>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</si>
  <si>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</si>
  <si>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</si>
  <si>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</si>
  <si>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</si>
  <si>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</si>
  <si>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</si>
  <si>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</si>
  <si>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</si>
  <si>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</si>
  <si>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</si>
  <si>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</si>
  <si>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</si>
  <si>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</si>
  <si>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</si>
  <si>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</si>
  <si>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</si>
  <si>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</si>
  <si>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</si>
  <si>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</si>
  <si>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</si>
  <si>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</si>
  <si>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</si>
  <si>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</si>
  <si>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</si>
  <si>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</si>
  <si>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</si>
  <si>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</si>
  <si>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</si>
  <si>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</si>
  <si>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</si>
  <si>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</si>
  <si>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</si>
  <si>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</si>
  <si>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</si>
  <si>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</si>
  <si>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</si>
  <si>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</si>
  <si>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</si>
  <si>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</si>
  <si>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</si>
  <si>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</si>
  <si>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</si>
  <si>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</si>
  <si>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</si>
  <si>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</si>
  <si>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</si>
  <si>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</si>
  <si>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</si>
  <si>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</si>
  <si>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</si>
  <si>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</si>
  <si>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</si>
  <si>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</si>
  <si>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</si>
  <si>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</si>
  <si>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</si>
  <si>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</si>
  <si>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</si>
  <si>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</si>
  <si>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</si>
  <si>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</si>
  <si>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</si>
  <si>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</si>
  <si>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</si>
  <si>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</si>
  <si>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</si>
  <si>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</si>
  <si>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</si>
  <si>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</si>
  <si>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</si>
  <si>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</si>
  <si>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</si>
  <si>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</si>
  <si>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</si>
  <si>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</si>
  <si>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</si>
  <si>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</si>
  <si>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</si>
  <si>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</si>
  <si>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</si>
  <si>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</si>
  <si>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</si>
  <si>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</si>
  <si>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</si>
  <si>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</si>
  <si>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</si>
  <si>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</si>
  <si>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</si>
  <si>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</si>
  <si>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</si>
  <si>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</si>
  <si>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</si>
  <si>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</si>
  <si>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</si>
  <si>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</si>
  <si>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</si>
  <si>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</si>
  <si>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</si>
  <si>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</si>
  <si>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</si>
  <si>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</si>
  <si>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</si>
  <si>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</si>
  <si>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</si>
  <si>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</si>
  <si>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</si>
  <si>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</si>
  <si>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</si>
  <si>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</si>
  <si>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</si>
  <si>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</si>
  <si>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</si>
  <si>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</si>
  <si>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</si>
  <si>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</si>
  <si>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</si>
  <si>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</si>
  <si>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</si>
  <si>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</si>
  <si>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</si>
  <si>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</si>
  <si>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</si>
  <si>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</si>
  <si>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</si>
  <si>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</si>
  <si>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</si>
  <si>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</si>
  <si>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</si>
  <si>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</si>
  <si>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</si>
  <si>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</si>
  <si>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</si>
  <si>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</si>
  <si>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</si>
  <si>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</si>
  <si>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</si>
  <si>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</si>
  <si>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</si>
  <si>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</si>
  <si>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</si>
  <si>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</si>
  <si>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</si>
  <si>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</si>
  <si>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</si>
  <si>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</si>
  <si>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</si>
  <si>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</si>
  <si>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</si>
  <si>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</si>
  <si>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</si>
  <si>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</si>
  <si>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</si>
  <si>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</si>
  <si>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</si>
  <si>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</si>
  <si>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</si>
  <si>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</si>
  <si>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</si>
  <si>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</si>
  <si>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</si>
  <si>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</si>
  <si>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</si>
  <si>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</si>
  <si>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</si>
  <si>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</si>
  <si>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</si>
  <si>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</si>
  <si>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</si>
  <si>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</si>
  <si>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</si>
  <si>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</si>
  <si>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</si>
  <si>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</si>
  <si>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</si>
  <si>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</si>
  <si>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</si>
  <si>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</si>
  <si>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</si>
  <si>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</si>
  <si>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</si>
  <si>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</si>
  <si>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</si>
  <si>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</si>
  <si>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</si>
  <si>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</si>
  <si>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</si>
  <si>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</si>
  <si>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</si>
  <si>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</si>
  <si>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</si>
  <si>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</si>
  <si>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</si>
  <si>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</si>
  <si>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</si>
  <si>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</si>
  <si>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</si>
  <si>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</si>
  <si>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</si>
  <si>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</si>
  <si>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</si>
  <si>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</si>
  <si>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</si>
  <si>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</si>
  <si>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</si>
  <si>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</si>
  <si>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</si>
  <si>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</si>
  <si>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</si>
  <si>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</si>
  <si>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</si>
  <si>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</si>
  <si>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</si>
  <si>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</si>
  <si>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</si>
  <si>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</si>
  <si>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</si>
  <si>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</si>
  <si>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</si>
  <si>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</si>
  <si>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</si>
  <si>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</si>
  <si>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</si>
  <si>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</si>
  <si>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</si>
  <si>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</si>
  <si>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</si>
  <si>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</si>
  <si>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</si>
  <si>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</si>
  <si>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</si>
  <si>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</si>
  <si>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</si>
  <si>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</si>
  <si>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</si>
  <si>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</si>
  <si>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</si>
  <si>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</si>
  <si>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</si>
  <si>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</si>
  <si>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</si>
  <si>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</si>
  <si>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</si>
  <si>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</si>
  <si>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</si>
  <si>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</si>
  <si>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</si>
  <si>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</si>
  <si>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</si>
  <si>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</si>
  <si>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</si>
  <si>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</si>
  <si>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</si>
  <si>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</si>
  <si>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</si>
  <si>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</si>
  <si>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</si>
  <si>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</si>
  <si>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</si>
  <si>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</si>
  <si>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</si>
  <si>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</si>
  <si>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</si>
  <si>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</si>
  <si>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</si>
  <si>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</si>
  <si>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</si>
  <si>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</si>
  <si>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</si>
  <si>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</si>
  <si>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</si>
  <si>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</si>
  <si>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</si>
  <si>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</si>
  <si>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</si>
  <si>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</si>
  <si>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</si>
  <si>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</si>
  <si>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</si>
  <si>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</si>
  <si>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</si>
  <si>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</si>
  <si>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</si>
  <si>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</si>
  <si>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</si>
  <si>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</si>
  <si>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</si>
  <si>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</si>
  <si>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</si>
  <si>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</si>
  <si>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</si>
  <si>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</si>
  <si>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</si>
  <si>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</si>
  <si>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</si>
  <si>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</si>
  <si>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</si>
  <si>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</si>
  <si>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</si>
  <si>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</si>
  <si>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</si>
  <si>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</si>
  <si>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</si>
  <si>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</si>
  <si>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</si>
  <si>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</si>
  <si>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</si>
  <si>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</si>
  <si>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</si>
  <si>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</si>
  <si>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</si>
  <si>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</si>
  <si>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</si>
  <si>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</si>
  <si>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</si>
  <si>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</si>
  <si>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</si>
  <si>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</si>
  <si>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</si>
  <si>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</si>
  <si>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</si>
  <si>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</si>
  <si>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</si>
  <si>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</si>
  <si>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</si>
  <si>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</si>
  <si>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</si>
  <si>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</si>
  <si>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</si>
  <si>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</si>
  <si>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</si>
  <si>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</si>
  <si>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</si>
  <si>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</si>
  <si>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</si>
  <si>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</si>
  <si>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</si>
  <si>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</si>
  <si>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</si>
  <si>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</si>
  <si>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</si>
  <si>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</si>
  <si>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</si>
  <si>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</si>
  <si>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</si>
  <si>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</si>
  <si>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</si>
  <si>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</si>
  <si>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</si>
  <si>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</si>
  <si>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</si>
  <si>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</si>
  <si>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</si>
  <si>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</si>
  <si>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</si>
  <si>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</si>
  <si>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</si>
  <si>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</si>
  <si>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</si>
  <si>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</si>
  <si>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</si>
  <si>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</si>
  <si>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</si>
  <si>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</si>
  <si>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</si>
  <si>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</si>
  <si>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</si>
  <si>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</si>
  <si>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</si>
  <si>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</si>
  <si>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</si>
  <si>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</si>
  <si>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</si>
  <si>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</si>
  <si>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</si>
  <si>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</si>
  <si>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</si>
  <si>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</si>
  <si>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</si>
  <si>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</si>
  <si>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</si>
  <si>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</si>
  <si>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</si>
  <si>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</si>
  <si>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</si>
  <si>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</si>
  <si>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</si>
  <si>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</si>
  <si>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</si>
  <si>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</si>
  <si>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</si>
  <si>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</si>
  <si>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</si>
  <si>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</si>
  <si>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</si>
  <si>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</si>
  <si>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</si>
  <si>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</si>
  <si>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</si>
  <si>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</si>
  <si>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</si>
  <si>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</si>
  <si>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</si>
  <si>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</si>
  <si>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</si>
  <si>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</si>
  <si>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</si>
  <si>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</si>
  <si>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</si>
  <si>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</si>
  <si>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</si>
  <si>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</si>
  <si>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</si>
  <si>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</si>
  <si>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</si>
  <si>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</si>
  <si>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</si>
  <si>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</si>
  <si>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</si>
  <si>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</si>
  <si>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</si>
  <si>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</si>
  <si>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</si>
  <si>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</si>
  <si>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</si>
  <si>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</si>
  <si>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</si>
  <si>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</si>
  <si>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</si>
  <si>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</si>
  <si>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</si>
  <si>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</si>
  <si>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</si>
  <si>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</si>
  <si>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</si>
  <si>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</si>
  <si>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</si>
  <si>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</si>
  <si>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</si>
  <si>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</si>
  <si>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</si>
  <si>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</si>
  <si>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</si>
  <si>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</si>
  <si>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</si>
  <si>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</si>
  <si>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</si>
  <si>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</si>
  <si>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</si>
  <si>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</si>
  <si>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</si>
  <si>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</si>
  <si>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</si>
  <si>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</si>
  <si>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</si>
  <si>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</si>
  <si>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</si>
  <si>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</si>
  <si>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</si>
  <si>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</si>
  <si>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</si>
  <si>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</si>
  <si>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</si>
  <si>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</si>
  <si>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</si>
  <si>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</si>
  <si>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</si>
  <si>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</si>
  <si>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</si>
  <si>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</si>
  <si>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</si>
  <si>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</si>
  <si>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</si>
  <si>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</si>
  <si>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</si>
  <si>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</si>
  <si>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</si>
  <si>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</si>
  <si>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</si>
  <si>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</si>
  <si>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</si>
  <si>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</si>
  <si>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</si>
  <si>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</si>
  <si>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</si>
  <si>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</si>
  <si>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</si>
  <si>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</si>
  <si>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</si>
  <si>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</si>
  <si>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</si>
  <si>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</si>
  <si>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</si>
  <si>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</si>
  <si>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</si>
  <si>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</si>
  <si>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</si>
  <si>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</si>
  <si>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</si>
  <si>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</si>
  <si>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</si>
  <si>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</si>
  <si>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</si>
  <si>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</si>
  <si>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</si>
  <si>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</si>
  <si>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</si>
  <si>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</si>
  <si>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</si>
  <si>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</si>
  <si>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</si>
  <si>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</si>
  <si>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</si>
  <si>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</si>
  <si>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</si>
  <si>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</si>
  <si>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</si>
  <si>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</si>
  <si>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</si>
  <si>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</si>
  <si>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</si>
  <si>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</si>
  <si>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</si>
  <si>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</si>
  <si>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</si>
  <si>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</si>
  <si>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</si>
  <si>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</si>
  <si>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</si>
  <si>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</si>
  <si>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</si>
  <si>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</si>
  <si>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</si>
  <si>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</si>
  <si>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</si>
  <si>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</si>
  <si>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</si>
  <si>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</si>
  <si>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</si>
  <si>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</si>
  <si>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</si>
  <si>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</si>
  <si>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</si>
  <si>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</si>
  <si>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</si>
  <si>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</si>
  <si>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</si>
  <si>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</si>
  <si>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</si>
  <si>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</si>
  <si>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</si>
  <si>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</si>
  <si>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</si>
  <si>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</si>
  <si>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</si>
  <si>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</si>
  <si>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</si>
  <si>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</si>
  <si>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</si>
  <si>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</si>
  <si>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</si>
  <si>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</si>
  <si>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</si>
  <si>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</si>
  <si>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</si>
  <si>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</si>
  <si>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</si>
  <si>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</si>
  <si>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</si>
  <si>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</si>
  <si>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</si>
  <si>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</si>
  <si>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</si>
  <si>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</si>
  <si>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</si>
  <si>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</si>
  <si>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</si>
  <si>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</si>
  <si>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</si>
  <si>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</si>
  <si>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</si>
  <si>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</si>
  <si>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</si>
  <si>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</si>
  <si>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</si>
  <si>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</si>
  <si>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</si>
  <si>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</si>
  <si>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</si>
  <si>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</si>
  <si>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</si>
  <si>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</si>
  <si>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</si>
  <si>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</si>
  <si>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</si>
  <si>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</si>
  <si>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</si>
  <si>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</si>
  <si>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</si>
  <si>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</si>
  <si>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</si>
  <si>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</si>
  <si>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</si>
  <si>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</si>
  <si>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</si>
  <si>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</si>
  <si>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</si>
  <si>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</si>
  <si>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</si>
  <si>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</si>
  <si>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</si>
  <si>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</si>
  <si>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</si>
  <si>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</si>
  <si>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</si>
  <si>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</si>
  <si>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</si>
  <si>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</si>
  <si>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</si>
  <si>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</si>
  <si>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</si>
  <si>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</si>
  <si>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</si>
  <si>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</si>
  <si>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</si>
  <si>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</si>
  <si>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</si>
  <si>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</si>
  <si>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</si>
  <si>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</si>
  <si>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</si>
  <si>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</si>
  <si>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</si>
  <si>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</si>
  <si>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</si>
  <si>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</si>
  <si>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</si>
  <si>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</si>
  <si>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</si>
  <si>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</si>
  <si>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</si>
  <si>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</si>
  <si>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</si>
  <si>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</si>
  <si>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</si>
  <si>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</si>
  <si>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</si>
  <si>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</si>
  <si>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</si>
  <si>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</si>
  <si>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</si>
  <si>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</si>
  <si>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</si>
  <si>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</si>
  <si>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</si>
  <si>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</si>
  <si>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</si>
  <si>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</si>
  <si>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</si>
  <si>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</si>
  <si>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</si>
  <si>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</si>
  <si>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</si>
  <si>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</si>
  <si>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</si>
  <si>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</si>
  <si>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</si>
  <si>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</si>
  <si>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</si>
  <si>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</si>
  <si>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</si>
  <si>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</si>
  <si>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</si>
  <si>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</si>
  <si>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</si>
  <si>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</si>
  <si>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</si>
  <si>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</si>
  <si>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</si>
  <si>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</si>
  <si>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</si>
  <si>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</si>
  <si>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</si>
  <si>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</si>
  <si>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</si>
  <si>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</si>
  <si>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</si>
  <si>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</si>
  <si>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</si>
  <si>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</si>
  <si>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</si>
  <si>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</si>
  <si>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</si>
  <si>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</si>
  <si>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</si>
  <si>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</si>
  <si>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</si>
  <si>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</si>
  <si>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</si>
  <si>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</si>
  <si>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</si>
  <si>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</si>
  <si>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</si>
  <si>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</si>
  <si>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</si>
  <si>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</si>
  <si>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</si>
  <si>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</si>
  <si>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</si>
  <si>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</si>
  <si>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</si>
  <si>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</si>
  <si>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</si>
  <si>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</si>
  <si>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</si>
  <si>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</si>
  <si>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</si>
  <si>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</si>
  <si>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</si>
  <si>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</si>
  <si>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</si>
  <si>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</si>
  <si>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</si>
  <si>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</si>
  <si>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</si>
  <si>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</si>
  <si>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</si>
  <si>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</si>
  <si>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</si>
  <si>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</si>
  <si>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</si>
  <si>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</si>
  <si>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</si>
  <si>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</si>
  <si>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</si>
  <si>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</si>
  <si>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</si>
  <si>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</si>
  <si>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</si>
  <si>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</si>
  <si>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</si>
  <si>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</si>
  <si>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</si>
  <si>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</si>
  <si>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</si>
  <si>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</si>
  <si>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</si>
  <si>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</si>
  <si>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</si>
  <si>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</si>
  <si>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</si>
  <si>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</si>
  <si>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</si>
  <si>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</si>
  <si>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</si>
  <si>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</si>
  <si>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</si>
  <si>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</si>
  <si>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</si>
  <si>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</si>
  <si>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</si>
  <si>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</si>
  <si>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</si>
  <si>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</si>
  <si>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</si>
  <si>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</si>
  <si>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</si>
  <si>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</si>
  <si>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</si>
  <si>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</si>
  <si>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</si>
  <si>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</si>
  <si>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</si>
  <si>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</si>
  <si>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</si>
  <si>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</si>
  <si>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</si>
  <si>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</si>
  <si>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</si>
  <si>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</si>
  <si>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</si>
  <si>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</si>
  <si>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</si>
  <si>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</si>
  <si>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</si>
  <si>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</si>
  <si>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</si>
  <si>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</si>
  <si>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</si>
  <si>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</si>
  <si>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</si>
  <si>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</si>
  <si>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</si>
  <si>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</si>
  <si>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</si>
  <si>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</si>
  <si>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</si>
  <si>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</si>
  <si>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</si>
  <si>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</si>
  <si>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</si>
  <si>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</si>
  <si>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</si>
  <si>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</si>
  <si>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</si>
  <si>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</si>
  <si>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</si>
  <si>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</si>
  <si>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</si>
  <si>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</si>
  <si>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</si>
  <si>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</si>
  <si>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</si>
  <si>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</si>
  <si>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</si>
  <si>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</si>
  <si>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</si>
  <si>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</si>
  <si>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</si>
  <si>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</si>
  <si>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</si>
  <si>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</si>
  <si>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</si>
  <si>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</si>
  <si>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</si>
  <si>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</si>
  <si>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</si>
  <si>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</si>
  <si>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</si>
  <si>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</si>
  <si>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</si>
  <si>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</si>
  <si>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</si>
  <si>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</si>
  <si>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</si>
  <si>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</si>
  <si>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</si>
  <si>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</si>
  <si>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</si>
  <si>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</si>
  <si>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</si>
  <si>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</si>
  <si>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</si>
  <si>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</si>
  <si>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</si>
  <si>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</si>
  <si>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</si>
  <si>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</si>
  <si>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</si>
  <si>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</si>
  <si>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</si>
  <si>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</si>
  <si>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</si>
  <si>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</si>
  <si>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</si>
  <si>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</si>
  <si>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</si>
  <si>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</si>
  <si>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</si>
  <si>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</si>
  <si>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</si>
  <si>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</si>
  <si>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</si>
  <si>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</si>
  <si>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</si>
  <si>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</si>
  <si>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</si>
  <si>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</si>
  <si>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</si>
  <si>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</si>
  <si>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</si>
  <si>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</si>
  <si>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</si>
  <si>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</si>
  <si>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</si>
  <si>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</si>
  <si>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</si>
  <si>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</si>
  <si>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</si>
  <si>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</si>
  <si>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</si>
  <si>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</si>
  <si>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</si>
  <si>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</si>
  <si>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</si>
  <si>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</si>
  <si>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</si>
  <si>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</si>
  <si>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</si>
  <si>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</si>
  <si>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</si>
  <si>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</si>
  <si>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</si>
  <si>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</si>
  <si>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</si>
  <si>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</si>
  <si>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</si>
  <si>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</si>
  <si>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</si>
  <si>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</si>
  <si>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</si>
  <si>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</si>
  <si>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</si>
  <si>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</si>
  <si>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</si>
  <si>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</si>
  <si>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</si>
  <si>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</si>
  <si>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</si>
  <si>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</si>
  <si>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</si>
  <si>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</si>
  <si>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</si>
  <si>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</si>
  <si>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</si>
  <si>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</si>
  <si>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</si>
  <si>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</si>
  <si>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</si>
  <si>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</si>
  <si>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</si>
  <si>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</si>
  <si>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</si>
  <si>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</si>
  <si>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</si>
  <si>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</si>
  <si>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</si>
  <si>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</si>
  <si>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</si>
  <si>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</si>
  <si>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</si>
  <si>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</si>
  <si>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</si>
  <si>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</si>
  <si>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</si>
  <si>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</si>
  <si>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</si>
  <si>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</si>
  <si>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</si>
  <si>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</si>
  <si>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</si>
  <si>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</si>
  <si>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</si>
  <si>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</si>
  <si>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</si>
  <si>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</si>
  <si>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</si>
  <si>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</si>
  <si>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</si>
  <si>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</si>
  <si>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</si>
  <si>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</si>
  <si>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</si>
  <si>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</si>
  <si>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</si>
  <si>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</si>
  <si>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</si>
  <si>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</si>
  <si>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</si>
  <si>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</si>
  <si>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</si>
  <si>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</si>
  <si>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</si>
  <si>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</si>
  <si>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</si>
  <si>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</si>
  <si>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</si>
  <si>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</si>
  <si>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</si>
  <si>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</si>
  <si>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</si>
  <si>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</si>
  <si>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</si>
  <si>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</si>
  <si>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</si>
  <si>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</si>
  <si>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</si>
  <si>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</si>
  <si>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</si>
  <si>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</si>
  <si>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</si>
  <si>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</si>
  <si>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</si>
  <si>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</si>
  <si>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</si>
  <si>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</si>
  <si>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</si>
  <si>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</si>
  <si>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</si>
  <si>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</si>
  <si>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</si>
  <si>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</si>
  <si>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</si>
  <si>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</si>
  <si>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</si>
  <si>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</si>
  <si>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</si>
  <si>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</si>
  <si>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</si>
  <si>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</si>
  <si>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</si>
  <si>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</si>
  <si>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</si>
  <si>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</si>
  <si>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</si>
  <si>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</si>
  <si>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</si>
  <si>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</si>
  <si>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</si>
  <si>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</si>
  <si>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</si>
  <si>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</si>
  <si>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</si>
  <si>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</si>
  <si>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</si>
  <si>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</si>
  <si>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</si>
  <si>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</si>
  <si>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</si>
  <si>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</si>
  <si>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</si>
  <si>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</si>
  <si>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</si>
  <si>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</si>
  <si>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</si>
  <si>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</si>
  <si>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</si>
  <si>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</si>
  <si>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</si>
  <si>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</si>
  <si>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</si>
  <si>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</si>
  <si>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</si>
  <si>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</si>
  <si>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</si>
  <si>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</si>
  <si>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</si>
  <si>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</si>
  <si>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</si>
  <si>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</si>
  <si>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</si>
  <si>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</si>
  <si>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</si>
  <si>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</si>
  <si>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</si>
  <si>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</si>
  <si>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</si>
  <si>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</si>
  <si>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</si>
  <si>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</si>
  <si>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</si>
  <si>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</si>
  <si>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</si>
  <si>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</si>
  <si>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</si>
  <si>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</si>
  <si>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</si>
  <si>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</si>
  <si>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</si>
  <si>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</si>
  <si>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</si>
  <si>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</si>
  <si>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</si>
  <si>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</si>
  <si>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</si>
  <si>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</si>
  <si>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</si>
  <si>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</si>
  <si>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</si>
  <si>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</si>
  <si>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</si>
  <si>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</si>
  <si>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</si>
  <si>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</si>
  <si>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</si>
  <si>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</si>
  <si>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</si>
  <si>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</si>
  <si>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</si>
  <si>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</si>
  <si>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</si>
  <si>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</si>
  <si>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</si>
  <si>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</si>
  <si>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</si>
  <si>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</si>
  <si>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</si>
  <si>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</si>
  <si>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</si>
  <si>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</si>
  <si>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</si>
  <si>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</si>
  <si>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</si>
  <si>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</si>
  <si>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</si>
  <si>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</si>
  <si>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</si>
  <si>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</si>
  <si>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</si>
  <si>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</si>
  <si>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</si>
  <si>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</si>
  <si>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</si>
  <si>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</si>
  <si>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</si>
  <si>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</si>
  <si>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</si>
  <si>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</si>
  <si>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</si>
  <si>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</si>
  <si>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</si>
  <si>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</si>
  <si>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</si>
  <si>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</si>
  <si>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</si>
  <si>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</si>
  <si>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</si>
  <si>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</si>
  <si>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</si>
  <si>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</si>
  <si>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</si>
  <si>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</si>
  <si>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</si>
  <si>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</si>
  <si>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</si>
  <si>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</si>
  <si>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</si>
  <si>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</si>
  <si>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</si>
  <si>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</si>
  <si>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</si>
  <si>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</si>
  <si>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</si>
  <si>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</si>
  <si>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</si>
  <si>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</si>
  <si>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</si>
  <si>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</si>
  <si>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</si>
  <si>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</si>
  <si>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</si>
  <si>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</si>
  <si>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</si>
  <si>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</si>
  <si>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</si>
  <si>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</si>
  <si>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</si>
  <si>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</si>
  <si>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</si>
  <si>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</si>
  <si>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</si>
  <si>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</si>
  <si>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</si>
  <si>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</si>
  <si>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</si>
  <si>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</si>
  <si>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</si>
  <si>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</si>
  <si>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</si>
  <si>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</si>
  <si>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</si>
  <si>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</si>
  <si>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</si>
  <si>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</si>
  <si>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</si>
  <si>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</si>
  <si>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</si>
  <si>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</si>
  <si>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</si>
  <si>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</si>
  <si>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</si>
  <si>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</si>
  <si>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</si>
  <si>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</si>
  <si>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</si>
  <si>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</si>
  <si>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</si>
  <si>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</si>
  <si>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</si>
  <si>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</si>
  <si>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</si>
  <si>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</si>
  <si>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</si>
  <si>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</si>
  <si>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</si>
  <si>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</si>
  <si>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</si>
  <si>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</si>
  <si>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</si>
  <si>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</si>
  <si>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</si>
  <si>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</si>
  <si>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</si>
  <si>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</si>
  <si>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</si>
  <si>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</si>
  <si>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</si>
  <si>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</si>
  <si>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</si>
  <si>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</si>
  <si>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</si>
  <si>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</si>
  <si>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</si>
  <si>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</si>
  <si>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</si>
  <si>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</si>
  <si>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</si>
  <si>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</si>
  <si>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</si>
  <si>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</si>
  <si>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</si>
  <si>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</si>
  <si>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</si>
  <si>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</si>
  <si>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</si>
  <si>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</si>
  <si>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</si>
  <si>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</si>
  <si>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</si>
  <si>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</si>
  <si>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</si>
  <si>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</si>
  <si>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</si>
  <si>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</si>
  <si>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</si>
  <si>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</si>
  <si>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</si>
  <si>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</si>
  <si>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</si>
  <si>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</si>
  <si>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</si>
  <si>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</si>
  <si>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</si>
  <si>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</si>
  <si>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</si>
  <si>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</si>
  <si>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</si>
  <si>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</si>
  <si>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</si>
  <si>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</si>
  <si>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</si>
  <si>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</si>
  <si>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</si>
  <si>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</si>
  <si>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</si>
  <si>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</si>
  <si>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</si>
  <si>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</si>
  <si>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</si>
  <si>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</si>
  <si>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</si>
  <si>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</si>
  <si>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</si>
  <si>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</si>
  <si>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</si>
  <si>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</si>
  <si>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</si>
  <si>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</si>
  <si>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</si>
  <si>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</si>
  <si>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</si>
  <si>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</si>
  <si>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</si>
  <si>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</si>
  <si>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</si>
  <si>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</si>
  <si>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</si>
  <si>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</si>
  <si>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</si>
  <si>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</si>
  <si>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</si>
  <si>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</si>
  <si>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</si>
  <si>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</si>
  <si>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</si>
  <si>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</si>
  <si>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</si>
  <si>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</si>
  <si>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</si>
  <si>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</si>
  <si>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</si>
  <si>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</si>
  <si>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</si>
  <si>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</si>
  <si>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</si>
  <si>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</si>
  <si>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</si>
  <si>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</si>
  <si>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</si>
  <si>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</si>
  <si>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</si>
  <si>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</si>
  <si>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</si>
  <si>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</si>
  <si>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</si>
  <si>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</si>
  <si>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</si>
  <si>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</si>
  <si>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</si>
  <si>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</si>
  <si>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</si>
  <si>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</si>
  <si>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</si>
  <si>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</si>
  <si>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</si>
  <si>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</si>
  <si>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</si>
  <si>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</si>
  <si>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</si>
  <si>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</si>
  <si>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</si>
  <si>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</si>
  <si>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</si>
  <si>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</si>
  <si>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</si>
  <si>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</si>
  <si>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</si>
  <si>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</si>
  <si>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</si>
  <si>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</si>
  <si>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</si>
  <si>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</si>
  <si>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</si>
  <si>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</si>
  <si>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</si>
  <si>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</si>
  <si>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</si>
  <si>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</si>
  <si>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</si>
  <si>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</si>
  <si>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</si>
  <si>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</si>
  <si>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</si>
  <si>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</si>
  <si>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</si>
  <si>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</si>
  <si>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</si>
  <si>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</si>
  <si>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</si>
  <si>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</si>
  <si>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</si>
  <si>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</si>
  <si>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</si>
  <si>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</si>
  <si>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</si>
  <si>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</si>
  <si>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</si>
  <si>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</si>
  <si>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</si>
  <si>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</si>
  <si>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</si>
  <si>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</si>
  <si>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</si>
  <si>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</si>
  <si>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</si>
  <si>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</si>
  <si>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</si>
  <si>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</si>
  <si>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</si>
  <si>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</si>
  <si>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</si>
  <si>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</si>
  <si>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</si>
  <si>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</si>
  <si>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</si>
  <si>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</si>
  <si>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</si>
  <si>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</si>
  <si>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</si>
  <si>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</si>
  <si>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</si>
  <si>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</si>
  <si>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</si>
  <si>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</si>
  <si>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</si>
  <si>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</si>
  <si>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</si>
  <si>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</si>
  <si>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</si>
  <si>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</si>
  <si>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</si>
  <si>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</si>
  <si>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</si>
  <si>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</si>
  <si>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</si>
  <si>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</si>
  <si>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</si>
  <si>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</si>
  <si>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</si>
  <si>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</si>
  <si>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</si>
  <si>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</si>
  <si>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</si>
  <si>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</si>
  <si>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</si>
  <si>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</si>
  <si>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</si>
  <si>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</si>
  <si>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</si>
  <si>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</si>
  <si>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</si>
  <si>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</si>
  <si>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</si>
  <si>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</si>
  <si>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</si>
  <si>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</si>
  <si>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</si>
  <si>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</si>
  <si>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</si>
  <si>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</si>
  <si>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</si>
  <si>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</si>
  <si>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</si>
  <si>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</si>
  <si>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</si>
  <si>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</si>
  <si>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</si>
  <si>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</si>
  <si>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</si>
  <si>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</si>
  <si>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</si>
  <si>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</si>
  <si>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</si>
  <si>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</si>
  <si>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</si>
  <si>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</si>
  <si>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</si>
  <si>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</si>
  <si>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</si>
  <si>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</si>
  <si>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</si>
  <si>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</si>
  <si>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</si>
  <si>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</si>
  <si>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</si>
  <si>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</si>
  <si>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</si>
  <si>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</si>
  <si>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</si>
  <si>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</si>
  <si>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</si>
  <si>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</si>
  <si>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</si>
  <si>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</si>
  <si>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</si>
  <si>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</si>
  <si>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</si>
  <si>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</si>
  <si>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</si>
  <si>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</si>
  <si>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</si>
  <si>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</si>
  <si>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</si>
  <si>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</si>
  <si>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</si>
  <si>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</si>
  <si>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</si>
  <si>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</si>
  <si>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</si>
  <si>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</si>
  <si>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</si>
  <si>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</si>
  <si>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</si>
  <si>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</si>
  <si>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</si>
  <si>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</si>
  <si>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</si>
  <si>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</si>
  <si>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</si>
  <si>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</si>
  <si>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</si>
  <si>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</si>
  <si>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</si>
  <si>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</si>
  <si>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</si>
  <si>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</si>
  <si>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</si>
  <si>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</si>
  <si>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</si>
  <si>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</si>
  <si>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</si>
  <si>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</si>
  <si>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</si>
  <si>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</si>
  <si>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</si>
  <si>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</si>
  <si>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</si>
  <si>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</si>
  <si>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</si>
  <si>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</si>
  <si>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</si>
  <si>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</si>
  <si>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</si>
  <si>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</si>
  <si>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</si>
  <si>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</si>
  <si>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</si>
  <si>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</si>
  <si>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</si>
  <si>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</si>
  <si>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</si>
  <si>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</si>
  <si>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</si>
  <si>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</si>
  <si>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</si>
  <si>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</si>
  <si>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</si>
  <si>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</si>
  <si>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</si>
  <si>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</si>
  <si>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</si>
  <si>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</si>
  <si>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</si>
  <si>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</si>
  <si>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</si>
  <si>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</si>
  <si>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</si>
  <si>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</si>
  <si>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</si>
  <si>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</si>
  <si>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</si>
  <si>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</si>
  <si>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</si>
  <si>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</si>
  <si>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</si>
  <si>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</si>
  <si>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</si>
  <si>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</si>
  <si>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</si>
  <si>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</si>
  <si>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</si>
  <si>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</si>
  <si>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</si>
  <si>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</si>
  <si>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</si>
  <si>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</si>
  <si>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</si>
  <si>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</si>
  <si>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</si>
  <si>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</si>
  <si>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</si>
  <si>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</si>
  <si>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</si>
  <si>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</si>
  <si>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</si>
  <si>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</si>
  <si>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</si>
  <si>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</si>
  <si>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</si>
  <si>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</si>
  <si>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</si>
  <si>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</si>
  <si>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</si>
  <si>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</si>
  <si>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</si>
  <si>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</si>
  <si>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</si>
  <si>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</si>
  <si>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</si>
  <si>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</si>
  <si>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</si>
  <si>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</si>
  <si>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</si>
  <si>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</si>
  <si>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</si>
  <si>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</si>
  <si>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</si>
  <si>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</si>
  <si>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</si>
  <si>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</si>
  <si>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</si>
  <si>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</si>
  <si>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</si>
  <si>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</si>
  <si>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</si>
  <si>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</si>
  <si>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</si>
  <si>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</si>
  <si>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</si>
  <si>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</si>
  <si>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</si>
  <si>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</si>
  <si>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</si>
  <si>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</si>
  <si>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</si>
  <si>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</si>
  <si>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</si>
  <si>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</si>
  <si>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</si>
  <si>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</si>
  <si>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</si>
  <si>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</si>
  <si>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</si>
  <si>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</si>
  <si>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</si>
  <si>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</si>
  <si>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</si>
  <si>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</si>
  <si>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</si>
  <si>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</si>
  <si>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</si>
  <si>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</si>
  <si>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</si>
  <si>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</si>
  <si>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</si>
  <si>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</si>
  <si>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</si>
  <si>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</si>
  <si>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</si>
  <si>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</si>
  <si>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</si>
  <si>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</si>
  <si>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</si>
  <si>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</si>
  <si>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</si>
  <si>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</si>
  <si>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</si>
  <si>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</si>
  <si>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</si>
  <si>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</si>
  <si>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</si>
  <si>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</si>
  <si>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</si>
  <si>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</si>
  <si>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</si>
  <si>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</si>
  <si>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</si>
  <si>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</si>
  <si>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</si>
  <si>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</si>
  <si>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</si>
  <si>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</si>
  <si>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</si>
  <si>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</si>
  <si>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</si>
  <si>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</si>
  <si>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</si>
  <si>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</si>
  <si>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</si>
  <si>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</si>
  <si>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</si>
  <si>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</si>
  <si>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</si>
  <si>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</si>
  <si>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</si>
  <si>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</si>
  <si>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</si>
  <si>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</si>
  <si>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</si>
  <si>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</si>
  <si>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</si>
  <si>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</si>
  <si>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</si>
  <si>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</si>
  <si>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</si>
  <si>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</si>
  <si>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</si>
  <si>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</si>
  <si>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</si>
  <si>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</si>
  <si>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</si>
  <si>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</si>
  <si>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</si>
  <si>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</si>
  <si>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</si>
  <si>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</si>
  <si>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</si>
  <si>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</si>
  <si>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</si>
  <si>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</si>
  <si>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</si>
  <si>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</si>
  <si>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</si>
  <si>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</si>
  <si>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</si>
  <si>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</si>
  <si>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</si>
  <si>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</si>
  <si>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</si>
  <si>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</si>
  <si>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</si>
  <si>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</si>
  <si>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</si>
  <si>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</si>
  <si>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</si>
  <si>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</si>
  <si>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</si>
  <si>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</si>
  <si>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</si>
  <si>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</si>
  <si>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</si>
  <si>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</si>
  <si>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</si>
  <si>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</si>
  <si>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</si>
  <si>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</si>
  <si>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</si>
  <si>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</si>
  <si>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</si>
  <si>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</si>
  <si>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</si>
  <si>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</si>
  <si>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</si>
  <si>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</si>
  <si>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</si>
  <si>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</si>
  <si>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</si>
  <si>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</si>
  <si>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</si>
  <si>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</si>
  <si>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</si>
  <si>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</si>
  <si>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</si>
  <si>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</si>
  <si>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</si>
  <si>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</si>
  <si>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</si>
  <si>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</si>
  <si>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</si>
  <si>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</si>
  <si>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</si>
  <si>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</si>
  <si>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</si>
  <si>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</si>
  <si>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</si>
  <si>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</si>
  <si>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</si>
  <si>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</si>
  <si>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</si>
  <si>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</si>
  <si>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</si>
  <si>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</si>
  <si>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</si>
  <si>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</si>
  <si>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</si>
  <si>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</si>
  <si>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</si>
  <si>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</si>
  <si>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</si>
  <si>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</si>
  <si>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</si>
  <si>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</si>
  <si>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</si>
  <si>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</si>
  <si>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</si>
  <si>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</si>
  <si>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</si>
  <si>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</si>
  <si>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</si>
  <si>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</si>
  <si>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</si>
  <si>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</si>
  <si>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</si>
  <si>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</si>
  <si>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</si>
  <si>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</si>
  <si>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</si>
  <si>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</si>
  <si>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</si>
  <si>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</si>
  <si>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</si>
  <si>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</si>
  <si>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</si>
  <si>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</si>
  <si>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</si>
  <si>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</si>
  <si>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</si>
  <si>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</si>
  <si>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</si>
  <si>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</si>
  <si>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</si>
  <si>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</si>
  <si>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</si>
  <si>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</si>
  <si>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</si>
  <si>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</si>
  <si>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</si>
  <si>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</si>
  <si>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</si>
  <si>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</si>
  <si>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</si>
  <si>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</si>
  <si>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</si>
  <si>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</si>
  <si>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</si>
  <si>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</si>
  <si>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</si>
  <si>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</si>
  <si>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</si>
  <si>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</si>
  <si>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</si>
  <si>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</si>
  <si>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</si>
  <si>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</si>
  <si>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</si>
  <si>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</si>
  <si>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</si>
  <si>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</si>
  <si>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</si>
  <si>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</si>
  <si>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</si>
  <si>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</si>
  <si>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</si>
  <si>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</si>
  <si>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</si>
  <si>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</si>
  <si>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</si>
  <si>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</si>
  <si>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</si>
  <si>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</si>
  <si>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</si>
  <si>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</si>
  <si>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</si>
  <si>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</si>
  <si>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</si>
  <si>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</si>
  <si>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</si>
  <si>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</si>
  <si>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</si>
  <si>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</si>
  <si>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</si>
  <si>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</si>
  <si>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</si>
  <si>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</si>
  <si>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</si>
  <si>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</si>
  <si>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</si>
  <si>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</si>
  <si>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</si>
  <si>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</si>
  <si>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</si>
  <si>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</si>
  <si>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</si>
  <si>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</si>
  <si>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</si>
  <si>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</si>
  <si>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</si>
  <si>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</si>
  <si>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</si>
  <si>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</si>
  <si>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</si>
  <si>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</si>
  <si>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</si>
  <si>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</si>
  <si>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</si>
  <si>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</si>
  <si>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</si>
  <si>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</si>
  <si>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</si>
  <si>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</si>
  <si>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</si>
  <si>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</si>
  <si>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</si>
  <si>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</si>
  <si>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</si>
  <si>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</si>
  <si>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</si>
  <si>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</si>
  <si>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</si>
  <si>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</si>
  <si>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</si>
  <si>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</si>
  <si>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</si>
  <si>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</si>
  <si>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</si>
  <si>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</si>
  <si>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</si>
  <si>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</si>
  <si>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</si>
  <si>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</si>
  <si>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</si>
  <si>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</si>
  <si>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</si>
  <si>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</si>
  <si>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</si>
  <si>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</si>
  <si>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</si>
  <si>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</si>
  <si>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</si>
  <si>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</si>
  <si>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</si>
  <si>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</si>
  <si>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</si>
  <si>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</si>
  <si>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</si>
  <si>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</si>
  <si>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</si>
  <si>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</si>
  <si>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</si>
  <si>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</si>
  <si>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</si>
  <si>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</si>
  <si>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</si>
  <si>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</si>
  <si>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</si>
  <si>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</si>
  <si>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</si>
  <si>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</si>
  <si>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</si>
  <si>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</si>
  <si>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</si>
  <si>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</si>
  <si>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</si>
  <si>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</si>
  <si>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</si>
  <si>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</si>
  <si>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</si>
  <si>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</si>
  <si>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</si>
  <si>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</si>
  <si>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</si>
  <si>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</si>
  <si>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</si>
  <si>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</si>
  <si>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</si>
  <si>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</si>
  <si>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</si>
  <si>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</si>
  <si>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</si>
  <si>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</si>
  <si>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</si>
  <si>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</si>
  <si>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</si>
  <si>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</si>
  <si>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</si>
  <si>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</si>
  <si>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</si>
  <si>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</si>
  <si>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</si>
  <si>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</si>
  <si>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</si>
  <si>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</si>
  <si>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</si>
  <si>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</si>
  <si>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</si>
  <si>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</si>
  <si>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</si>
  <si>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</si>
  <si>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</si>
  <si>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</si>
  <si>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</si>
  <si>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</si>
  <si>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</si>
  <si>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</si>
  <si>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</si>
  <si>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</si>
  <si>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</si>
  <si>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</si>
  <si>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</si>
  <si>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</si>
  <si>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</si>
  <si>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</si>
  <si>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</si>
  <si>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</si>
  <si>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</si>
  <si>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</si>
  <si>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</si>
  <si>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</si>
  <si>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</si>
  <si>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</si>
  <si>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</si>
  <si>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</si>
  <si>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</si>
  <si>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</si>
  <si>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</si>
  <si>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</si>
  <si>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</si>
  <si>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</si>
  <si>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</si>
  <si>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</si>
  <si>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</si>
  <si>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</si>
  <si>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</si>
  <si>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</si>
  <si>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</si>
  <si>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</si>
  <si>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</si>
  <si>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</si>
  <si>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</si>
  <si>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</si>
  <si>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</si>
  <si>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</si>
  <si>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</si>
  <si>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</si>
  <si>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</si>
  <si>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</si>
  <si>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</si>
  <si>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</si>
  <si>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</si>
  <si>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</si>
  <si>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</si>
  <si>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</si>
  <si>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</si>
  <si>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</si>
  <si>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</si>
  <si>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</si>
  <si>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</si>
  <si>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</si>
  <si>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</si>
  <si>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</si>
  <si>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</si>
  <si>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</si>
  <si>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</si>
  <si>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</si>
  <si>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</si>
  <si>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</si>
  <si>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</si>
  <si>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</si>
  <si>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</si>
  <si>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</si>
  <si>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</si>
  <si>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</si>
  <si>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</si>
  <si>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</si>
  <si>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</si>
  <si>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</si>
  <si>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</si>
  <si>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</si>
  <si>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</si>
  <si>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</si>
  <si>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</si>
  <si>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</si>
  <si>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</si>
  <si>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</si>
  <si>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</si>
  <si>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</si>
  <si>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</si>
  <si>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</si>
  <si>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</si>
  <si>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</si>
  <si>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</si>
  <si>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</si>
  <si>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</si>
  <si>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</si>
  <si>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</si>
  <si>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</si>
  <si>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</si>
  <si>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</si>
  <si>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</si>
  <si>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</si>
  <si>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</si>
  <si>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</si>
  <si>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</si>
  <si>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</si>
  <si>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</si>
  <si>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</si>
  <si>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</si>
  <si>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</si>
  <si>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</si>
  <si>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</si>
  <si>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</si>
  <si>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</si>
  <si>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</si>
  <si>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</si>
  <si>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</si>
  <si>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</si>
  <si>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</si>
  <si>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</si>
  <si>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</si>
  <si>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</si>
  <si>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</si>
  <si>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</si>
  <si>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</si>
  <si>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</si>
  <si>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</si>
  <si>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</si>
  <si>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</si>
  <si>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</si>
  <si>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</si>
  <si>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</si>
  <si>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</si>
  <si>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</si>
  <si>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</si>
  <si>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</si>
  <si>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</si>
  <si>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</si>
  <si>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</si>
  <si>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</si>
  <si>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</si>
  <si>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</si>
  <si>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</si>
  <si>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</si>
  <si>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</si>
  <si>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</si>
  <si>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</si>
  <si>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</si>
  <si>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</si>
  <si>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</si>
  <si>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</si>
  <si>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</si>
  <si>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</si>
  <si>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</si>
  <si>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</si>
  <si>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</si>
  <si>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</si>
  <si>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</si>
  <si>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</si>
  <si>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</si>
  <si>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</si>
  <si>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</si>
  <si>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</si>
  <si>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</si>
  <si>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</si>
  <si>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</si>
  <si>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</si>
  <si>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</si>
  <si>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</si>
  <si>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</si>
  <si>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</si>
  <si>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</si>
  <si>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</si>
  <si>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</si>
  <si>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</si>
  <si>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</si>
  <si>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</si>
  <si>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</si>
  <si>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</si>
  <si>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</si>
  <si>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</si>
  <si>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</si>
  <si>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</si>
  <si>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</si>
  <si>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</si>
  <si>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</si>
  <si>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</si>
  <si>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</si>
  <si>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</si>
  <si>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</si>
  <si>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</si>
  <si>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</si>
  <si>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</si>
  <si>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</si>
  <si>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</si>
  <si>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</si>
  <si>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</si>
  <si>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</si>
  <si>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</si>
  <si>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</si>
  <si>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</si>
  <si>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</si>
  <si>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</si>
  <si>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</si>
  <si>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</si>
  <si>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</si>
  <si>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</si>
  <si>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</si>
  <si>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</si>
  <si>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</si>
  <si>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</si>
  <si>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</si>
  <si>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</si>
  <si>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</si>
  <si>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</si>
  <si>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</si>
  <si>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</si>
  <si>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</si>
  <si>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</si>
  <si>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</si>
  <si>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</si>
  <si>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</si>
  <si>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</si>
  <si>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</si>
  <si>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</si>
  <si>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</si>
  <si>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</si>
  <si>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</si>
  <si>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</si>
  <si>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</si>
  <si>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</si>
  <si>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</si>
  <si>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</si>
  <si>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</si>
  <si>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</si>
  <si>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</si>
  <si>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</si>
  <si>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</si>
  <si>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</si>
  <si>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</si>
  <si>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</si>
  <si>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</si>
  <si>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</si>
  <si>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</si>
  <si>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</si>
  <si>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</si>
  <si>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</si>
  <si>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</si>
  <si>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</si>
  <si>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</si>
  <si>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</si>
  <si>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</si>
  <si>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</si>
  <si>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</si>
  <si>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</si>
  <si>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</si>
  <si>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</si>
  <si>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</si>
  <si>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</si>
  <si>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</si>
  <si>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</si>
  <si>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</si>
  <si>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</si>
  <si>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</si>
  <si>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</si>
  <si>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</si>
  <si>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</si>
  <si>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</si>
  <si>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</si>
  <si>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</si>
  <si>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</si>
  <si>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</si>
  <si>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</si>
  <si>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</si>
  <si>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</si>
  <si>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</si>
  <si>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</si>
  <si>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</si>
  <si>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</si>
  <si>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</si>
  <si>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</si>
  <si>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</si>
  <si>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</si>
  <si>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</si>
  <si>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</si>
  <si>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</si>
  <si>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</si>
  <si>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</si>
  <si>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</si>
  <si>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</si>
  <si>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</si>
  <si>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</si>
  <si>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</si>
  <si>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</si>
  <si>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</si>
  <si>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</si>
  <si>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</si>
  <si>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</si>
  <si>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</si>
  <si>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</si>
  <si>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</si>
  <si>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</si>
  <si>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</si>
  <si>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</si>
  <si>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</si>
  <si>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</si>
  <si>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</si>
  <si>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</si>
  <si>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</si>
  <si>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</si>
  <si>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</si>
  <si>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</si>
  <si>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</si>
  <si>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</si>
  <si>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</si>
  <si>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</si>
  <si>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</si>
  <si>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</si>
  <si>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</si>
  <si>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</si>
  <si>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</si>
  <si>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</si>
  <si>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</si>
  <si>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</si>
  <si>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</si>
  <si>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</si>
  <si>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</si>
  <si>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</si>
  <si>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</si>
  <si>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</si>
  <si>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</si>
  <si>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</si>
  <si>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</si>
  <si>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</si>
  <si>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</si>
  <si>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</si>
  <si>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</si>
  <si>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</si>
  <si>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</si>
  <si>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</si>
  <si>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</si>
  <si>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</si>
  <si>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</si>
  <si>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</si>
  <si>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</si>
  <si>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</si>
  <si>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</si>
  <si>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</si>
  <si>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</si>
  <si>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</si>
  <si>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</si>
  <si>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</si>
  <si>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</si>
  <si>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</si>
  <si>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</si>
  <si>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</si>
  <si>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</si>
  <si>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</si>
  <si>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</si>
  <si>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</si>
  <si>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</si>
  <si>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</si>
  <si>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</si>
  <si>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</si>
  <si>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</si>
  <si>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</si>
  <si>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</si>
  <si>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</si>
  <si>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</si>
  <si>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</si>
  <si>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</si>
  <si>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</si>
  <si>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</si>
  <si>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</si>
  <si>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</si>
  <si>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</si>
  <si>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</si>
  <si>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</si>
  <si>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</si>
  <si>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</si>
  <si>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</si>
  <si>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</si>
  <si>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</si>
  <si>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</si>
  <si>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</si>
  <si>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</si>
  <si>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</si>
  <si>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</si>
  <si>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</si>
  <si>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</si>
  <si>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</si>
  <si>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</si>
  <si>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</si>
  <si>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</si>
  <si>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</si>
  <si>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</si>
  <si>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</si>
  <si>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</si>
  <si>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</si>
  <si>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</si>
  <si>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</si>
  <si>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</si>
  <si>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</si>
  <si>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</si>
  <si>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</si>
  <si>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</si>
  <si>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</si>
  <si>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</si>
  <si>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</si>
  <si>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</si>
  <si>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</si>
  <si>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</si>
  <si>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</si>
  <si>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</si>
  <si>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</si>
  <si>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</si>
  <si>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</si>
  <si>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</si>
  <si>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</si>
  <si>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</si>
  <si>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</si>
  <si>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</si>
  <si>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</si>
  <si>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</si>
  <si>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</si>
  <si>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</si>
  <si>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</si>
  <si>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</si>
  <si>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</si>
  <si>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</si>
  <si>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</si>
  <si>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</si>
  <si>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</si>
  <si>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</si>
  <si>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</si>
  <si>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</si>
  <si>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</si>
  <si>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</si>
  <si>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</si>
  <si>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</si>
  <si>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</si>
  <si>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</si>
  <si>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</si>
  <si>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</si>
  <si>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</si>
  <si>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</si>
  <si>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</si>
  <si>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</si>
  <si>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</si>
  <si>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</si>
  <si>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</si>
  <si>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</si>
  <si>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</si>
  <si>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</si>
  <si>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</si>
  <si>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</si>
  <si>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</si>
  <si>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</si>
  <si>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</si>
  <si>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</si>
  <si>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</si>
  <si>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</si>
  <si>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</si>
  <si>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</si>
  <si>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</si>
  <si>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</si>
  <si>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</si>
  <si>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</si>
  <si>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</si>
  <si>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</si>
  <si>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</si>
  <si>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</si>
  <si>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</si>
  <si>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</si>
  <si>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</si>
  <si>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</si>
  <si>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</si>
  <si>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</si>
  <si>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</si>
  <si>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</si>
  <si>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</si>
  <si>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</si>
  <si>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</si>
  <si>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</si>
  <si>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</si>
  <si>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</si>
  <si>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</si>
  <si>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</si>
  <si>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</si>
  <si>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</si>
  <si>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</si>
  <si>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</si>
  <si>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</si>
  <si>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</si>
  <si>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</si>
  <si>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</si>
  <si>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</si>
  <si>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</si>
  <si>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</si>
  <si>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</si>
  <si>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</si>
  <si>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</si>
  <si>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</si>
  <si>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</si>
  <si>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</si>
  <si>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</si>
  <si>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</si>
  <si>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</si>
  <si>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</si>
  <si>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</si>
  <si>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</si>
  <si>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</si>
  <si>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</si>
  <si>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</si>
  <si>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</si>
  <si>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</si>
  <si>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</si>
  <si>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</si>
  <si>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</si>
  <si>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</si>
  <si>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</si>
  <si>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</si>
  <si>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</si>
  <si>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</si>
  <si>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</si>
  <si>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</si>
  <si>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</si>
  <si>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</si>
  <si>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</si>
  <si>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</si>
  <si>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</si>
  <si>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</si>
  <si>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</si>
  <si>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</si>
  <si>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</si>
  <si>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</si>
  <si>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</si>
  <si>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</si>
  <si>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</si>
  <si>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</si>
  <si>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</si>
  <si>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</si>
  <si>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</si>
  <si>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</si>
  <si>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</si>
  <si>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</si>
  <si>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</si>
  <si>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</si>
  <si>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</si>
  <si>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</si>
  <si>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</si>
  <si>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</si>
  <si>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</si>
  <si>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</si>
  <si>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</si>
  <si>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</si>
  <si>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</si>
  <si>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</si>
  <si>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</si>
  <si>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</si>
  <si>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</si>
  <si>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</si>
  <si>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</si>
  <si>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</si>
  <si>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</si>
  <si>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</si>
  <si>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</si>
  <si>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</si>
  <si>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</si>
  <si>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</si>
  <si>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</si>
  <si>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</si>
  <si>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</si>
  <si>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</si>
  <si>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</si>
  <si>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</si>
  <si>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</si>
  <si>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</si>
  <si>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</si>
  <si>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</si>
  <si>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</si>
  <si>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</si>
  <si>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</si>
  <si>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</si>
  <si>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</si>
  <si>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</si>
  <si>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</si>
  <si>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</si>
  <si>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</si>
  <si>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</si>
  <si>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</si>
  <si>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</si>
  <si>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</si>
  <si>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</si>
  <si>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</si>
  <si>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</si>
  <si>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</si>
  <si>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</si>
  <si>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</si>
  <si>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</si>
  <si>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</si>
  <si>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</si>
  <si>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</si>
  <si>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</si>
  <si>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</si>
  <si>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</si>
  <si>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</si>
  <si>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</si>
  <si>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</si>
  <si>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</si>
  <si>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</si>
  <si>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</si>
  <si>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</si>
  <si>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</si>
  <si>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</si>
  <si>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</si>
  <si>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</si>
  <si>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</si>
  <si>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</si>
  <si>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</si>
  <si>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</si>
  <si>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</si>
  <si>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</si>
  <si>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</si>
  <si>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</si>
  <si>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</si>
  <si>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</si>
  <si>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</si>
  <si>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</si>
  <si>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</si>
  <si>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</si>
  <si>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</si>
  <si>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</si>
  <si>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</si>
  <si>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</si>
  <si>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</si>
  <si>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</si>
  <si>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</si>
  <si>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</si>
  <si>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</si>
  <si>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</si>
  <si>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</si>
  <si>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</si>
  <si>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</si>
  <si>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</si>
  <si>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</si>
  <si>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</si>
  <si>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</si>
  <si>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</si>
  <si>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</si>
  <si>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</si>
  <si>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</si>
  <si>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</si>
  <si>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</si>
  <si>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</si>
  <si>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</si>
  <si>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</si>
  <si>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</si>
  <si>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</si>
  <si>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</si>
  <si>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</si>
  <si>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</si>
  <si>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</si>
  <si>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</si>
  <si>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</si>
  <si>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</si>
  <si>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</si>
  <si>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</si>
  <si>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</si>
  <si>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</si>
  <si>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</si>
  <si>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</si>
  <si>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</si>
  <si>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</si>
  <si>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</si>
  <si>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</si>
  <si>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</si>
  <si>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</si>
  <si>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</si>
  <si>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</si>
  <si>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</si>
  <si>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</si>
  <si>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</si>
  <si>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</si>
  <si>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</si>
  <si>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</si>
  <si>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</si>
  <si>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</si>
  <si>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</si>
  <si>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</si>
  <si>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</si>
  <si>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</si>
  <si>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</si>
  <si>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</si>
  <si>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</si>
  <si>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</si>
  <si>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</si>
  <si>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</si>
  <si>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</si>
  <si>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</si>
  <si>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</si>
  <si>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</si>
  <si>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</si>
  <si>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</si>
  <si>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</si>
  <si>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</si>
  <si>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</si>
  <si>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</si>
  <si>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</si>
  <si>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</si>
  <si>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</si>
  <si>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</si>
  <si>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</si>
  <si>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</si>
  <si>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</si>
  <si>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</si>
  <si>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</si>
  <si>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</si>
  <si>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</si>
  <si>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</si>
  <si>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</si>
  <si>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</si>
  <si>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</si>
  <si>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</si>
  <si>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</si>
  <si>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</si>
  <si>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</si>
  <si>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</si>
  <si>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</si>
  <si>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</si>
  <si>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</si>
  <si>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</si>
  <si>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</si>
  <si>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</si>
  <si>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</si>
  <si>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</si>
  <si>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</si>
  <si>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</si>
  <si>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</si>
  <si>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</si>
  <si>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</si>
  <si>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</si>
  <si>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</si>
  <si>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</si>
  <si>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</si>
  <si>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</si>
  <si>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</si>
  <si>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</si>
  <si>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</si>
  <si>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</si>
  <si>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</si>
  <si>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</si>
  <si>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</si>
  <si>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</si>
  <si>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</si>
  <si>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</si>
  <si>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</si>
  <si>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</si>
  <si>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</si>
  <si>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</si>
  <si>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</si>
  <si>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</si>
  <si>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</si>
  <si>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</si>
  <si>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</si>
  <si>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</si>
  <si>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</si>
  <si>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</si>
  <si>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</si>
  <si>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</si>
  <si>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</si>
  <si>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</si>
  <si>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</si>
  <si>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</si>
  <si>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</si>
  <si>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</si>
  <si>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</si>
  <si>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</si>
  <si>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</si>
  <si>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</si>
  <si>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</si>
  <si>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</si>
  <si>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</si>
  <si>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</si>
  <si>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</si>
  <si>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</si>
  <si>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</si>
  <si>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</si>
  <si>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</si>
  <si>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</si>
  <si>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</si>
  <si>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</si>
  <si>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</si>
  <si>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</si>
  <si>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</si>
  <si>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</si>
  <si>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</si>
  <si>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</si>
  <si>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</si>
  <si>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</si>
  <si>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</si>
  <si>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</si>
  <si>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</si>
  <si>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</si>
  <si>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</si>
  <si>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</si>
  <si>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</si>
  <si>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</si>
  <si>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</si>
  <si>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</si>
  <si>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</si>
  <si>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</si>
  <si>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</si>
  <si>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</si>
  <si>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</si>
  <si>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</si>
  <si>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</si>
  <si>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</si>
  <si>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</si>
  <si>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</si>
  <si>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</si>
  <si>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</si>
  <si>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</si>
  <si>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</si>
  <si>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</si>
  <si>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</si>
  <si>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</si>
  <si>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</si>
  <si>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</si>
  <si>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</si>
  <si>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</si>
  <si>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</si>
  <si>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</si>
  <si>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</si>
  <si>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</si>
  <si>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</si>
  <si>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</si>
  <si>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</si>
  <si>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</si>
  <si>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</si>
  <si>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</si>
  <si>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</si>
  <si>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</si>
  <si>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</si>
  <si>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</si>
  <si>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</si>
  <si>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</si>
  <si>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</si>
  <si>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</si>
  <si>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</si>
  <si>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</si>
  <si>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</si>
  <si>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</si>
  <si>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</si>
  <si>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</si>
  <si>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</si>
  <si>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</si>
  <si>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</si>
  <si>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</si>
  <si>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</si>
  <si>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</si>
  <si>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</si>
  <si>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</si>
  <si>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</si>
  <si>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</si>
  <si>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</si>
  <si>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</si>
  <si>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</si>
  <si>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</si>
  <si>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</si>
  <si>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</si>
  <si>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</si>
  <si>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</si>
  <si>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</si>
  <si>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</si>
  <si>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</si>
  <si>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</si>
  <si>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</si>
  <si>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</si>
  <si>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</si>
  <si>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</si>
  <si>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</si>
  <si>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</si>
  <si>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</si>
  <si>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</si>
  <si>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</si>
  <si>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</si>
  <si>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</si>
  <si>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</si>
  <si>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</si>
  <si>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</si>
  <si>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</si>
  <si>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</si>
  <si>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</si>
  <si>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</si>
  <si>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</si>
  <si>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</si>
  <si>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</si>
  <si>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</si>
  <si>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</si>
  <si>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</si>
  <si>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</si>
  <si>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</si>
  <si>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</si>
  <si>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</si>
  <si>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</si>
  <si>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</si>
  <si>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</si>
  <si>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</si>
  <si>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</si>
  <si>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</si>
  <si>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</si>
  <si>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</si>
  <si>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</si>
  <si>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</si>
  <si>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</si>
  <si>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</si>
  <si>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</si>
  <si>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</si>
  <si>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</si>
  <si>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</si>
  <si>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</si>
  <si>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</si>
  <si>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</si>
  <si>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</si>
  <si>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</si>
  <si>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</si>
  <si>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</si>
  <si>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</si>
  <si>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</si>
  <si>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</si>
  <si>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</si>
  <si>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</si>
  <si>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</si>
  <si>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</si>
  <si>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</si>
  <si>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</si>
  <si>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</si>
  <si>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</si>
  <si>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</si>
  <si>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</si>
  <si>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</si>
  <si>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</si>
  <si>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</si>
  <si>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</si>
  <si>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</si>
  <si>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</si>
  <si>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</si>
  <si>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</si>
  <si>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</si>
  <si>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</si>
  <si>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</si>
  <si>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</si>
  <si>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</si>
  <si>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</si>
  <si>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</si>
  <si>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</si>
  <si>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</si>
  <si>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</si>
  <si>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</si>
  <si>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</si>
  <si>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</si>
  <si>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</si>
  <si>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</si>
  <si>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</si>
  <si>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</si>
  <si>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</si>
  <si>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</si>
  <si>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</si>
  <si>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</si>
  <si>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</si>
  <si>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</si>
  <si>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</si>
  <si>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</si>
  <si>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</si>
  <si>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</si>
  <si>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</si>
  <si>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</si>
  <si>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</si>
  <si>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</si>
  <si>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</si>
  <si>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</si>
  <si>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</si>
  <si>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</si>
  <si>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</si>
  <si>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</si>
  <si>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</si>
  <si>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</si>
  <si>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</si>
  <si>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</si>
  <si>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</si>
  <si>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</si>
  <si>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</si>
  <si>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</si>
  <si>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</si>
  <si>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</si>
  <si>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</si>
  <si>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</si>
  <si>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</si>
  <si>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</si>
  <si>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</si>
  <si>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</si>
  <si>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</si>
  <si>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</si>
  <si>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</si>
  <si>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</si>
  <si>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</si>
  <si>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</si>
  <si>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</si>
  <si>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</si>
  <si>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</si>
  <si>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</si>
  <si>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</si>
  <si>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</si>
  <si>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</si>
  <si>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</si>
  <si>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</si>
  <si>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</si>
  <si>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</si>
  <si>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</si>
  <si>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</si>
  <si>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</si>
  <si>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</si>
  <si>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</si>
  <si>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</si>
  <si>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</si>
  <si>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</si>
  <si>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</si>
  <si>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</si>
  <si>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</si>
  <si>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</si>
  <si>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</si>
  <si>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</si>
  <si>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</si>
  <si>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</si>
  <si>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</si>
  <si>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</si>
  <si>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</si>
  <si>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</si>
  <si>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</si>
  <si>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</si>
  <si>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</si>
  <si>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</si>
  <si>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</si>
  <si>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</si>
  <si>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</si>
  <si>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</si>
  <si>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</si>
  <si>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</si>
  <si>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</si>
  <si>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</si>
  <si>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</si>
  <si>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</si>
  <si>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</si>
  <si>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</si>
  <si>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</si>
  <si>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</si>
  <si>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</si>
  <si>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</si>
  <si>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</si>
  <si>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</si>
  <si>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</si>
  <si>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</si>
  <si>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</si>
  <si>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</si>
  <si>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</si>
  <si>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</si>
  <si>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</si>
  <si>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</si>
  <si>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</si>
  <si>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</si>
  <si>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</si>
  <si>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</si>
  <si>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</si>
  <si>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</si>
  <si>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</si>
  <si>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</si>
  <si>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</si>
  <si>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</si>
  <si>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</si>
  <si>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</si>
  <si>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</si>
  <si>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</si>
  <si>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</si>
  <si>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</si>
  <si>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</si>
  <si>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</si>
  <si>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</si>
  <si>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</si>
  <si>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</si>
  <si>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</si>
  <si>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</si>
  <si>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</si>
  <si>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</si>
  <si>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</si>
  <si>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</si>
  <si>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</si>
  <si>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</si>
  <si>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</si>
  <si>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</si>
  <si>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</si>
  <si>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</si>
  <si>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</si>
  <si>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</si>
  <si>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</si>
  <si>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</si>
  <si>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</si>
  <si>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</si>
  <si>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</si>
  <si>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</si>
  <si>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</si>
  <si>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</si>
  <si>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</si>
  <si>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</si>
  <si>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</si>
  <si>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</si>
  <si>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</si>
  <si>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</si>
  <si>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</si>
  <si>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</si>
  <si>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</si>
  <si>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</si>
  <si>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</si>
  <si>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</si>
  <si>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</si>
  <si>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</si>
  <si>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</si>
  <si>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</si>
  <si>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</si>
  <si>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</si>
  <si>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</si>
  <si>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</si>
  <si>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</si>
  <si>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</si>
  <si>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</si>
  <si>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</si>
  <si>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</si>
  <si>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</si>
  <si>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</si>
  <si>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</si>
  <si>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</si>
  <si>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</si>
  <si>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</si>
  <si>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</si>
  <si>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</si>
  <si>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</si>
  <si>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</si>
  <si>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</si>
  <si>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</si>
  <si>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</si>
  <si>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</si>
  <si>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</si>
  <si>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</si>
  <si>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</si>
  <si>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</si>
  <si>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</si>
  <si>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</si>
  <si>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</si>
  <si>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</si>
  <si>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</si>
  <si>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</si>
  <si>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</si>
  <si>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</si>
  <si>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</si>
  <si>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</si>
  <si>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</si>
  <si>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</si>
  <si>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</si>
  <si>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</si>
  <si>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</si>
  <si>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</si>
  <si>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</si>
  <si>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</si>
  <si>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</si>
  <si>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</si>
  <si>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</si>
  <si>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</si>
  <si>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</si>
  <si>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</si>
  <si>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</si>
  <si>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</si>
  <si>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</si>
  <si>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</si>
  <si>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</si>
  <si>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</si>
  <si>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</si>
  <si>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</si>
  <si>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</si>
  <si>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</si>
  <si>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</si>
  <si>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</si>
  <si>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</si>
  <si>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</si>
  <si>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</si>
  <si>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</si>
  <si>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</si>
  <si>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</si>
  <si>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</si>
  <si>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</si>
  <si>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</si>
  <si>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</si>
  <si>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</si>
  <si>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</si>
  <si>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</si>
  <si>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</si>
  <si>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</si>
  <si>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</si>
  <si>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</si>
  <si>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</si>
  <si>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</si>
  <si>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</si>
  <si>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</si>
  <si>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</si>
  <si>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</si>
  <si>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</si>
  <si>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</si>
  <si>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</si>
  <si>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</si>
  <si>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</si>
  <si>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</si>
  <si>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</si>
  <si>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</si>
  <si>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</si>
  <si>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</si>
  <si>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</si>
  <si>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</si>
  <si>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</si>
  <si>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</si>
  <si>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</si>
  <si>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</si>
  <si>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</si>
  <si>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</si>
  <si>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</si>
  <si>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</si>
  <si>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</si>
  <si>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</si>
  <si>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</si>
  <si>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</si>
  <si>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</si>
  <si>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</si>
  <si>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</si>
  <si>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</si>
  <si>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</si>
  <si>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</si>
  <si>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</si>
  <si>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</si>
  <si>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</si>
  <si>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</si>
  <si>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</si>
  <si>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</si>
  <si>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</si>
  <si>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</si>
  <si>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</si>
  <si>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</si>
  <si>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</si>
  <si>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</si>
  <si>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</si>
  <si>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</si>
  <si>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</si>
  <si>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</si>
  <si>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</si>
  <si>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</si>
  <si>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</si>
  <si>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</si>
  <si>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</si>
  <si>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</si>
  <si>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</si>
  <si>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</si>
  <si>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</si>
  <si>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</si>
  <si>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</si>
  <si>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</si>
  <si>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</si>
  <si>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</si>
  <si>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</si>
  <si>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</si>
  <si>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</si>
  <si>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</si>
  <si>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</si>
  <si>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</si>
  <si>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</si>
  <si>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</si>
  <si>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</si>
  <si>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</si>
  <si>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</si>
  <si>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</si>
  <si>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</si>
  <si>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</si>
  <si>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</si>
  <si>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</si>
  <si>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</si>
  <si>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</si>
  <si>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</si>
  <si>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</si>
  <si>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</si>
  <si>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</si>
  <si>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</si>
  <si>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</si>
  <si>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</si>
  <si>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</si>
  <si>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</si>
  <si>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</si>
  <si>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</si>
  <si>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</si>
  <si>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</si>
  <si>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</si>
  <si>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</si>
  <si>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</si>
  <si>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</si>
  <si>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</si>
  <si>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</si>
  <si>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</si>
  <si>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</si>
  <si>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</si>
  <si>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</si>
  <si>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</si>
  <si>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</si>
  <si>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</si>
  <si>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</si>
  <si>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</si>
  <si>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</si>
  <si>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</si>
  <si>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</si>
  <si>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</si>
  <si>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</si>
  <si>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</si>
  <si>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</si>
  <si>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</si>
  <si>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</si>
  <si>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</si>
  <si>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</si>
  <si>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</si>
  <si>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</si>
  <si>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</si>
  <si>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</si>
  <si>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</si>
  <si>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</si>
  <si>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</si>
  <si>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</si>
  <si>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</si>
  <si>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</si>
  <si>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</si>
  <si>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</si>
  <si>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</si>
  <si>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</si>
  <si>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</si>
  <si>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</si>
  <si>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</si>
  <si>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</si>
  <si>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</si>
  <si>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</si>
  <si>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</si>
  <si>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</si>
  <si>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</si>
  <si>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</si>
  <si>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</si>
  <si>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</si>
  <si>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</si>
  <si>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</si>
  <si>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</si>
  <si>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</si>
  <si>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</si>
  <si>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</si>
  <si>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</si>
  <si>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</si>
  <si>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</si>
  <si>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</si>
  <si>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</si>
  <si>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</si>
  <si>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</si>
  <si>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</si>
  <si>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</si>
  <si>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</si>
  <si>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</si>
  <si>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</si>
  <si>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</si>
  <si>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</si>
  <si>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</si>
  <si>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</si>
  <si>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</si>
  <si>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</si>
  <si>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</si>
  <si>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</si>
  <si>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</si>
  <si>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</si>
  <si>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</si>
  <si>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</si>
  <si>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</si>
  <si>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</si>
  <si>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</si>
  <si>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</si>
  <si>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</si>
  <si>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</si>
  <si>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</si>
  <si>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</si>
  <si>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</si>
  <si>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</si>
  <si>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</si>
  <si>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</si>
  <si>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</si>
  <si>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</si>
  <si>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</si>
  <si>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</si>
  <si>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</si>
  <si>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</si>
  <si>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</si>
  <si>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</si>
  <si>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</si>
  <si>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</si>
  <si>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</si>
  <si>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</si>
  <si>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</si>
  <si>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</si>
  <si>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</si>
  <si>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</si>
  <si>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</si>
  <si>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</si>
  <si>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</si>
  <si>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</si>
  <si>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</si>
  <si>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</si>
  <si>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</si>
  <si>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</si>
  <si>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</si>
  <si>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</si>
  <si>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</si>
  <si>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</si>
  <si>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</si>
  <si>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</si>
  <si>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</si>
  <si>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</si>
  <si>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</si>
  <si>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</si>
  <si>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</si>
  <si>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</si>
  <si>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</si>
  <si>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</si>
  <si>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</si>
  <si>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</si>
  <si>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</si>
  <si>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</si>
  <si>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</si>
  <si>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</si>
  <si>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</si>
  <si>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</si>
  <si>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</si>
  <si>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</si>
  <si>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</si>
  <si>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</si>
  <si>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</si>
  <si>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</si>
  <si>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</si>
  <si>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</si>
  <si>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</si>
  <si>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</si>
  <si>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</si>
  <si>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</si>
  <si>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</si>
  <si>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</si>
  <si>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</si>
  <si>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</si>
  <si>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</si>
  <si>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</si>
  <si>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</si>
  <si>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</si>
  <si>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</si>
  <si>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</si>
  <si>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</si>
  <si>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</si>
  <si>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</si>
  <si>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</si>
  <si>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</si>
  <si>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</si>
  <si>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</si>
  <si>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</si>
  <si>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</si>
  <si>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</si>
  <si>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</si>
  <si>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</si>
  <si>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</si>
  <si>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</si>
  <si>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</si>
  <si>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</si>
  <si>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</si>
  <si>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</si>
  <si>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</si>
  <si>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</si>
  <si>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</si>
  <si>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</si>
  <si>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</si>
  <si>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</si>
  <si>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</si>
  <si>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</si>
  <si>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</si>
  <si>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</si>
  <si>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</si>
  <si>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</si>
  <si>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</si>
  <si>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</si>
  <si>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</si>
  <si>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</si>
  <si>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</si>
  <si>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</si>
  <si>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</si>
  <si>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</si>
  <si>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</si>
  <si>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</si>
  <si>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</si>
  <si>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</si>
  <si>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</si>
  <si>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</si>
  <si>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</si>
  <si>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</si>
  <si>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</si>
  <si>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</si>
  <si>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</si>
  <si>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</si>
  <si>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</si>
  <si>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</si>
  <si>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</si>
  <si>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</si>
  <si>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</si>
  <si>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</si>
  <si>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</si>
  <si>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</si>
  <si>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</si>
  <si>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</si>
  <si>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</si>
  <si>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</si>
  <si>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</si>
  <si>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</si>
  <si>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</si>
  <si>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</si>
  <si>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</si>
  <si>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</si>
  <si>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</si>
  <si>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</si>
  <si>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</si>
  <si>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</si>
  <si>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</si>
  <si>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</si>
  <si>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</si>
  <si>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</si>
  <si>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</si>
  <si>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</si>
  <si>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</si>
  <si>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</si>
  <si>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</si>
  <si>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</si>
  <si>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</si>
  <si>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</si>
  <si>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</si>
  <si>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</si>
  <si>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</si>
  <si>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</si>
  <si>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</si>
  <si>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</si>
  <si>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</si>
  <si>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</si>
  <si>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</si>
  <si>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</si>
  <si>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</si>
  <si>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</si>
  <si>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</si>
  <si>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</si>
  <si>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</si>
  <si>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</si>
  <si>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</si>
  <si>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</si>
  <si>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</si>
  <si>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</si>
  <si>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</si>
  <si>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</si>
  <si>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</si>
  <si>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</si>
  <si>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</si>
  <si>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</si>
  <si>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</si>
  <si>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</si>
  <si>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</si>
  <si>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</si>
  <si>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</si>
  <si>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</si>
  <si>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</si>
  <si>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</si>
  <si>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</si>
  <si>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</si>
  <si>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</si>
  <si>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</si>
  <si>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</si>
  <si>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</si>
  <si>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</si>
  <si>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</si>
  <si>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</si>
  <si>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</si>
  <si>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</si>
  <si>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</si>
  <si>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</si>
  <si>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</si>
  <si>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</si>
  <si>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</si>
  <si>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</si>
  <si>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</si>
  <si>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</si>
  <si>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</si>
  <si>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</si>
  <si>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</si>
  <si>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</si>
  <si>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</si>
  <si>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</si>
  <si>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</si>
  <si>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</si>
  <si>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</si>
  <si>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</si>
  <si>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</si>
  <si>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</si>
  <si>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</si>
  <si>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</si>
  <si>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</si>
  <si>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</si>
  <si>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</si>
  <si>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</si>
  <si>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</si>
  <si>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</si>
  <si>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</si>
  <si>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</si>
  <si>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</si>
  <si>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</si>
  <si>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</si>
  <si>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</si>
  <si>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</si>
  <si>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</si>
  <si>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</si>
  <si>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</si>
  <si>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</si>
  <si>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</si>
  <si>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</si>
  <si>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</si>
  <si>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</si>
  <si>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</si>
  <si>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</si>
  <si>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</si>
  <si>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</si>
  <si>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</si>
  <si>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</si>
  <si>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</si>
  <si>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</si>
  <si>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</si>
  <si>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</si>
  <si>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</si>
  <si>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</si>
  <si>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</si>
  <si>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</si>
  <si>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</si>
  <si>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</si>
  <si>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</si>
  <si>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</si>
  <si>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</si>
  <si>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</si>
  <si>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</si>
  <si>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</si>
  <si>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</si>
  <si>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</si>
  <si>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</si>
  <si>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</si>
  <si>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</si>
  <si>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</si>
  <si>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</si>
  <si>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</si>
  <si>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</si>
  <si>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</si>
  <si>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</si>
  <si>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</si>
  <si>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</si>
  <si>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</si>
  <si>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</si>
  <si>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</si>
  <si>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</si>
  <si>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</si>
  <si>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</si>
  <si>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</si>
  <si>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</si>
  <si>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</si>
  <si>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</si>
  <si>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</si>
  <si>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</si>
  <si>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</si>
  <si>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</si>
  <si>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</si>
  <si>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</si>
  <si>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</si>
  <si>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</si>
  <si>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</si>
  <si>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</si>
  <si>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</si>
  <si>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</si>
  <si>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</si>
  <si>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</si>
  <si>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</si>
  <si>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</si>
  <si>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</si>
  <si>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</si>
  <si>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</si>
  <si>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</si>
  <si>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</si>
  <si>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</si>
  <si>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</si>
  <si>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</si>
  <si>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</si>
  <si>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</si>
  <si>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</si>
  <si>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</si>
  <si>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</si>
  <si>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</si>
  <si>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</si>
  <si>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</si>
  <si>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</si>
  <si>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</si>
  <si>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</si>
  <si>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</si>
  <si>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</si>
  <si>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</si>
  <si>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</si>
  <si>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</si>
  <si>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</si>
  <si>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</si>
  <si>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</si>
  <si>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</si>
  <si>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</si>
  <si>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</si>
  <si>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</si>
  <si>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</si>
  <si>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</si>
  <si>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</si>
  <si>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</si>
  <si>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</si>
  <si>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</si>
  <si>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</si>
  <si>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</si>
  <si>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</si>
  <si>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</si>
  <si>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</si>
  <si>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</si>
  <si>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</si>
  <si>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</si>
  <si>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</si>
  <si>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</si>
  <si>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</si>
  <si>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</si>
  <si>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</si>
  <si>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</si>
  <si>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</si>
  <si>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</si>
  <si>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</si>
  <si>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</si>
  <si>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</si>
  <si>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</si>
  <si>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</si>
  <si>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</si>
  <si>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</si>
  <si>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</si>
  <si>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</si>
  <si>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</si>
  <si>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</si>
  <si>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</si>
  <si>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</si>
  <si>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</si>
  <si>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</si>
  <si>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</si>
  <si>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</si>
  <si>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</si>
  <si>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</si>
  <si>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</si>
  <si>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</si>
  <si>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</si>
  <si>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</si>
  <si>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</si>
  <si>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</si>
  <si>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</si>
  <si>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</si>
  <si>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</si>
  <si>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</si>
  <si>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</si>
  <si>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</si>
  <si>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</si>
  <si>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</si>
  <si>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</si>
  <si>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</si>
  <si>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</si>
  <si>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</si>
  <si>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</si>
  <si>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</si>
  <si>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</si>
  <si>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</si>
  <si>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</si>
  <si>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</si>
  <si>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</si>
  <si>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</si>
  <si>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</si>
  <si>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</si>
  <si>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</si>
  <si>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</si>
  <si>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</si>
  <si>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</si>
  <si>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</si>
  <si>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</si>
  <si>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</si>
  <si>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</si>
  <si>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</si>
  <si>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</si>
  <si>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</si>
  <si>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</si>
  <si>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</si>
  <si>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</si>
  <si>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</si>
  <si>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</si>
  <si>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</si>
  <si>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</si>
  <si>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</si>
  <si>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</si>
  <si>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</si>
  <si>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</si>
  <si>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</si>
  <si>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</si>
  <si>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</si>
  <si>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</si>
  <si>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</si>
  <si>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</si>
  <si>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</si>
  <si>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</si>
  <si>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</si>
  <si>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</si>
  <si>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</si>
  <si>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</si>
  <si>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</si>
  <si>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</si>
  <si>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</si>
  <si>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</si>
  <si>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</si>
  <si>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</si>
  <si>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</si>
  <si>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</si>
  <si>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</si>
  <si>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</si>
  <si>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</si>
  <si>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</si>
  <si>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</si>
  <si>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</si>
  <si>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</si>
  <si>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</si>
  <si>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</si>
  <si>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</si>
  <si>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</si>
  <si>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</si>
  <si>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</si>
  <si>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</si>
  <si>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</si>
  <si>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</si>
  <si>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</si>
  <si>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</si>
  <si>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</si>
  <si>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</si>
  <si>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</si>
  <si>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</si>
  <si>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</si>
  <si>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</si>
  <si>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</si>
  <si>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</si>
  <si>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</si>
  <si>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</si>
  <si>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</si>
  <si>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</si>
  <si>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</si>
  <si>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</si>
  <si>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</si>
  <si>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</si>
  <si>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</si>
  <si>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</si>
  <si>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</si>
  <si>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</si>
  <si>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</si>
  <si>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</si>
  <si>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</si>
  <si>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</si>
  <si>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</si>
  <si>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</si>
  <si>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</si>
  <si>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</si>
  <si>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</si>
  <si>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</si>
  <si>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</si>
  <si>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</si>
  <si>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</si>
  <si>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</si>
  <si>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</si>
  <si>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</si>
  <si>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</si>
  <si>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</si>
  <si>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</si>
  <si>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</si>
  <si>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</si>
  <si>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</si>
  <si>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</si>
  <si>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</si>
  <si>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</si>
  <si>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</si>
  <si>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</si>
  <si>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</si>
  <si>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</si>
  <si>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</si>
  <si>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</si>
  <si>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</si>
  <si>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</si>
  <si>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</si>
  <si>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</si>
  <si>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</si>
  <si>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</si>
  <si>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</si>
  <si>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</si>
  <si>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</si>
  <si>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</si>
  <si>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</si>
  <si>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</si>
  <si>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</si>
  <si>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</si>
  <si>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</si>
  <si>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</si>
  <si>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</si>
  <si>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</si>
  <si>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</si>
  <si>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</si>
  <si>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</si>
  <si>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</si>
  <si>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</si>
  <si>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</si>
  <si>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</si>
  <si>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</si>
  <si>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</si>
  <si>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</si>
  <si>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</si>
  <si>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</si>
  <si>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</si>
  <si>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</si>
  <si>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</si>
  <si>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</si>
  <si>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</si>
  <si>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</si>
  <si>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</si>
  <si>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</si>
  <si>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</si>
  <si>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</si>
  <si>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</si>
  <si>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</si>
  <si>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</si>
  <si>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</si>
  <si>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</si>
  <si>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</si>
  <si>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</si>
  <si>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</si>
  <si>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</si>
  <si>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</si>
  <si>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</si>
  <si>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</si>
  <si>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</si>
  <si>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</si>
  <si>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</si>
  <si>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</si>
  <si>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</si>
  <si>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</si>
  <si>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</si>
  <si>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</si>
  <si>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</si>
  <si>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</si>
  <si>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</si>
  <si>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</si>
  <si>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</si>
  <si>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</si>
  <si>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</si>
  <si>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</si>
  <si>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</si>
  <si>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</si>
  <si>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</si>
  <si>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</si>
  <si>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</si>
  <si>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</si>
  <si>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</si>
  <si>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</si>
  <si>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</si>
  <si>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</si>
  <si>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</si>
  <si>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</si>
  <si>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</si>
  <si>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</si>
  <si>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</si>
  <si>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</si>
  <si>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</si>
  <si>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</si>
  <si>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</si>
  <si>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</si>
  <si>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</si>
  <si>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</si>
  <si>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</si>
  <si>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</si>
  <si>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</si>
  <si>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</si>
  <si>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</si>
  <si>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</si>
  <si>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</si>
  <si>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</si>
  <si>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</si>
  <si>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</si>
  <si>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</si>
  <si>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</si>
  <si>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</si>
  <si>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</si>
  <si>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</si>
  <si>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</si>
  <si>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</si>
  <si>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</si>
  <si>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</si>
  <si>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</si>
  <si>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</si>
  <si>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</si>
  <si>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</si>
  <si>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</si>
  <si>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</si>
  <si>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</si>
  <si>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</si>
  <si>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</si>
  <si>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</si>
  <si>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</si>
  <si>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</si>
  <si>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</si>
  <si>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</si>
  <si>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</si>
  <si>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</si>
  <si>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</si>
  <si>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</si>
  <si>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</si>
  <si>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</si>
  <si>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</si>
  <si>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</si>
  <si>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</si>
  <si>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</si>
  <si>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</si>
  <si>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</si>
  <si>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</si>
  <si>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</si>
  <si>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</si>
  <si>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</si>
  <si>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</si>
  <si>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</si>
  <si>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</si>
  <si>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</si>
  <si>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</si>
  <si>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</si>
  <si>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</si>
  <si>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</si>
  <si>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</si>
  <si>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</si>
  <si>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</si>
  <si>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</si>
  <si>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</si>
  <si>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</si>
  <si>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</si>
  <si>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</si>
  <si>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</si>
  <si>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</si>
  <si>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</si>
  <si>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</si>
  <si>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</si>
  <si>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</si>
  <si>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</si>
  <si>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</si>
  <si>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</si>
  <si>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</si>
  <si>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</si>
  <si>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</si>
  <si>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</si>
  <si>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</si>
  <si>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</si>
  <si>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</si>
  <si>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</si>
  <si>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</si>
  <si>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</si>
  <si>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</si>
  <si>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</si>
  <si>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</si>
  <si>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</si>
  <si>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</si>
  <si>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</si>
  <si>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</si>
  <si>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</si>
  <si>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</si>
  <si>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</si>
  <si>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</si>
  <si>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</si>
  <si>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</si>
  <si>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</si>
  <si>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</si>
  <si>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</si>
  <si>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</si>
  <si>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</si>
  <si>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</si>
  <si>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</si>
  <si>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</si>
  <si>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</si>
  <si>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</si>
  <si>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</si>
  <si>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</si>
  <si>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</si>
  <si>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</si>
  <si>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</si>
  <si>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</si>
  <si>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</si>
  <si>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</si>
  <si>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</si>
  <si>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</si>
  <si>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</si>
  <si>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</si>
  <si>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</si>
  <si>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</si>
  <si>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</si>
  <si>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</si>
  <si>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</si>
  <si>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</si>
  <si>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</si>
  <si>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</si>
  <si>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</si>
  <si>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</si>
  <si>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</si>
  <si>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</si>
  <si>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</si>
  <si>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</si>
  <si>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</si>
  <si>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</si>
  <si>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</si>
  <si>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</si>
  <si>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</si>
  <si>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</si>
  <si>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</si>
  <si>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</si>
  <si>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</si>
  <si>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</si>
  <si>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</si>
  <si>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</si>
  <si>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</si>
  <si>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</si>
  <si>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</si>
  <si>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</si>
  <si>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</si>
  <si>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</si>
  <si>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</si>
  <si>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</si>
  <si>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</si>
  <si>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</si>
  <si>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</si>
  <si>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</si>
  <si>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</si>
  <si>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</si>
  <si>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</si>
  <si>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</si>
  <si>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</si>
  <si>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</si>
  <si>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</si>
  <si>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</si>
  <si>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</si>
  <si>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</si>
  <si>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</si>
  <si>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</si>
  <si>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</si>
  <si>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</si>
  <si>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</si>
  <si>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</si>
  <si>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</si>
  <si>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</si>
  <si>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</si>
  <si>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</si>
  <si>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</si>
  <si>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</si>
  <si>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</si>
  <si>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</si>
  <si>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</si>
  <si>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</si>
  <si>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</si>
  <si>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</si>
  <si>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</si>
  <si>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</si>
  <si>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</si>
  <si>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</si>
  <si>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</si>
  <si>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</si>
  <si>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</si>
  <si>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</si>
  <si>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</si>
  <si>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</si>
  <si>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</si>
  <si>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</si>
  <si>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</si>
  <si>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</si>
  <si>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</si>
  <si>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</si>
  <si>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</si>
  <si>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</si>
  <si>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</si>
  <si>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</si>
  <si>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</si>
  <si>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</si>
  <si>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</si>
  <si>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</si>
  <si>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</si>
  <si>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</si>
  <si>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</si>
  <si>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</si>
  <si>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</si>
  <si>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</si>
  <si>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</si>
  <si>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</si>
  <si>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</si>
  <si>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</si>
  <si>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</si>
  <si>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</si>
  <si>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</si>
  <si>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</si>
  <si>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</si>
  <si>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</si>
  <si>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</si>
  <si>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</si>
  <si>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</si>
  <si>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</si>
  <si>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</si>
  <si>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</si>
  <si>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</si>
  <si>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</si>
  <si>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</si>
  <si>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</si>
  <si>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</si>
  <si>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</si>
  <si>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</si>
  <si>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</si>
  <si>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</si>
  <si>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</si>
  <si>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</si>
  <si>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</si>
  <si>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</si>
  <si>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</si>
  <si>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</si>
  <si>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</si>
  <si>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</si>
  <si>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</si>
  <si>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</si>
  <si>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</si>
  <si>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</si>
  <si>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</si>
  <si>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</si>
  <si>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</si>
  <si>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</si>
  <si>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</si>
  <si>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</si>
  <si>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</si>
  <si>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</si>
  <si>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</si>
  <si>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</si>
  <si>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</si>
  <si>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</si>
  <si>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</si>
  <si>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</si>
  <si>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</si>
  <si>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</si>
  <si>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</si>
  <si>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</si>
  <si>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</si>
  <si>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</si>
  <si>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</si>
  <si>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</si>
  <si>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</si>
  <si>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</si>
  <si>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</si>
  <si>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</si>
  <si>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</si>
  <si>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</si>
  <si>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</si>
  <si>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</si>
  <si>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</si>
  <si>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</si>
  <si>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</si>
  <si>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</si>
  <si>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</si>
  <si>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</si>
  <si>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</si>
  <si>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</si>
  <si>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</si>
  <si>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</si>
  <si>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</si>
  <si>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</si>
  <si>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</si>
  <si>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</si>
  <si>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</si>
  <si>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</si>
  <si>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</si>
  <si>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</si>
  <si>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</si>
  <si>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</si>
  <si>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</si>
  <si>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</si>
  <si>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</si>
  <si>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</si>
  <si>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</si>
  <si>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</si>
  <si>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</si>
  <si>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</si>
  <si>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</si>
  <si>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</si>
  <si>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</si>
  <si>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</si>
  <si>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</si>
  <si>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</si>
  <si>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</si>
  <si>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</si>
  <si>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</si>
  <si>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</si>
  <si>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</si>
  <si>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</si>
  <si>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</si>
  <si>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</si>
  <si>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</si>
  <si>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</si>
  <si>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</si>
  <si>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</si>
  <si>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</si>
  <si>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</si>
  <si>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</si>
  <si>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</si>
  <si>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</si>
  <si>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</si>
  <si>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</si>
  <si>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</si>
  <si>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</si>
  <si>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</si>
  <si>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</si>
  <si>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</si>
  <si>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</si>
  <si>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</si>
  <si>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</si>
  <si>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</si>
  <si>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</si>
  <si>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</si>
  <si>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</si>
  <si>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</si>
  <si>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</si>
  <si>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</si>
  <si>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</si>
  <si>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</si>
  <si>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</si>
  <si>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</si>
  <si>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</si>
  <si>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</si>
  <si>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</si>
  <si>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</si>
  <si>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</si>
  <si>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</si>
  <si>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</si>
  <si>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</si>
  <si>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</si>
  <si>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</si>
  <si>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</si>
  <si>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</si>
  <si>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</si>
  <si>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</si>
  <si>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</si>
  <si>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</si>
  <si>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</si>
  <si>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</si>
  <si>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</si>
  <si>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</si>
  <si>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</si>
  <si>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</si>
  <si>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</si>
  <si>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</si>
  <si>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</si>
  <si>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</si>
  <si>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</si>
  <si>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</si>
  <si>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</si>
  <si>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</si>
  <si>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</si>
  <si>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</si>
  <si>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</si>
  <si>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</si>
  <si>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</si>
  <si>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</si>
  <si>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</si>
  <si>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</si>
  <si>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</si>
  <si>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</si>
  <si>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</si>
  <si>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</si>
  <si>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</si>
  <si>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</si>
  <si>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</si>
  <si>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</si>
  <si>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</si>
  <si>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</si>
  <si>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</si>
  <si>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</si>
  <si>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</si>
  <si>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</si>
  <si>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</si>
  <si>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</si>
  <si>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</si>
  <si>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</si>
  <si>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</si>
  <si>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</si>
  <si>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</si>
  <si>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</si>
  <si>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</si>
  <si>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</si>
  <si>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</si>
  <si>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</si>
  <si>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</si>
  <si>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</si>
  <si>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</si>
  <si>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</si>
  <si>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</si>
  <si>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</si>
  <si>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</si>
  <si>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</si>
  <si>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</si>
  <si>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</si>
  <si>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</si>
  <si>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</si>
  <si>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</si>
  <si>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</si>
  <si>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</si>
  <si>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</si>
  <si>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</si>
  <si>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</si>
  <si>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</si>
  <si>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</si>
  <si>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</si>
  <si>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</si>
  <si>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</si>
  <si>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</si>
  <si>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</si>
  <si>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</si>
  <si>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</si>
  <si>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</si>
  <si>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</si>
  <si>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</si>
  <si>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</si>
  <si>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</si>
  <si>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</si>
  <si>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</si>
  <si>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</si>
  <si>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</si>
  <si>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</si>
  <si>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</si>
  <si>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</si>
  <si>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</si>
  <si>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</si>
  <si>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</si>
  <si>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</si>
  <si>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</si>
  <si>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</si>
  <si>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</si>
  <si>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</si>
  <si>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</si>
  <si>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</si>
  <si>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</si>
  <si>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</si>
  <si>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</si>
  <si>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</si>
  <si>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</si>
  <si>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</si>
  <si>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</si>
  <si>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</si>
  <si>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</si>
  <si>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</si>
  <si>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</si>
  <si>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</si>
  <si>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</si>
  <si>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</si>
  <si>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</si>
  <si>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</si>
  <si>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</si>
  <si>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</si>
  <si>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</si>
  <si>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</si>
  <si>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</si>
  <si>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</si>
  <si>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</si>
  <si>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</si>
  <si>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</si>
  <si>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</si>
  <si>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</si>
  <si>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</si>
  <si>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</si>
  <si>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</si>
  <si>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</si>
  <si>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</si>
  <si>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</si>
  <si>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</si>
  <si>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</si>
  <si>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</si>
  <si>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</si>
  <si>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</si>
  <si>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</si>
  <si>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</si>
  <si>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</si>
  <si>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</si>
  <si>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</si>
  <si>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</si>
  <si>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</si>
  <si>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</si>
  <si>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</si>
  <si>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</si>
  <si>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</si>
  <si>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</si>
  <si>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</si>
  <si>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</si>
  <si>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</si>
  <si>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</si>
  <si>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</si>
  <si>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</si>
  <si>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</si>
  <si>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</si>
  <si>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</si>
  <si>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</si>
  <si>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</si>
  <si>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</si>
  <si>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</si>
  <si>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</si>
  <si>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</si>
  <si>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</si>
  <si>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</si>
  <si>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</si>
  <si>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</si>
  <si>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</si>
  <si>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</si>
  <si>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</si>
  <si>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</si>
  <si>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</si>
  <si>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</si>
  <si>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</si>
  <si>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</si>
  <si>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</si>
  <si>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</si>
  <si>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</si>
  <si>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</si>
  <si>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</si>
  <si>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</si>
  <si>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</si>
  <si>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</si>
  <si>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</si>
  <si>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</si>
  <si>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</si>
  <si>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</si>
  <si>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</si>
  <si>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</si>
  <si>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</si>
  <si>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</si>
  <si>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</si>
  <si>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</si>
  <si>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</si>
  <si>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</si>
  <si>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</si>
  <si>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</si>
  <si>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</si>
  <si>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</si>
  <si>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</si>
  <si>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</si>
  <si>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</si>
  <si>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</si>
  <si>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</si>
  <si>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</si>
  <si>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</si>
  <si>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</si>
  <si>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</si>
  <si>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</si>
  <si>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</si>
  <si>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</si>
  <si>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</si>
  <si>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</si>
  <si>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</si>
  <si>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</si>
  <si>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</si>
  <si>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</si>
  <si>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</si>
  <si>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</si>
  <si>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</si>
  <si>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</si>
  <si>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</si>
  <si>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</si>
  <si>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</si>
  <si>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</si>
  <si>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</si>
  <si>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</si>
  <si>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</si>
  <si>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</si>
  <si>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</si>
  <si>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</si>
  <si>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</si>
  <si>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</si>
  <si>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</si>
  <si>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</si>
  <si>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</si>
  <si>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</si>
  <si>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</si>
  <si>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</si>
  <si>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</si>
  <si>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</si>
  <si>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</si>
  <si>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</si>
  <si>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</si>
  <si>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</si>
  <si>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</si>
  <si>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</si>
  <si>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</si>
  <si>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</si>
  <si>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</si>
  <si>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</si>
  <si>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</si>
  <si>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</si>
  <si>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</si>
  <si>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</si>
  <si>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</si>
  <si>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</si>
  <si>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</si>
  <si>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</si>
  <si>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</si>
  <si>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</si>
  <si>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</si>
  <si>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</si>
  <si>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</si>
  <si>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</si>
  <si>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</si>
  <si>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</si>
  <si>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</si>
  <si>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</si>
  <si>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</si>
  <si>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</si>
  <si>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</si>
  <si>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</si>
  <si>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</si>
  <si>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</si>
  <si>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</si>
  <si>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</si>
  <si>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</si>
  <si>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</si>
  <si>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</si>
  <si>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</si>
  <si>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</si>
  <si>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</si>
  <si>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</si>
  <si>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</si>
  <si>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</si>
  <si>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</si>
  <si>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</si>
  <si>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</si>
  <si>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</si>
  <si>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</si>
  <si>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</si>
  <si>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</si>
  <si>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</si>
  <si>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</si>
  <si>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</si>
  <si>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</si>
  <si>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</si>
  <si>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</si>
  <si>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</si>
  <si>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</si>
  <si>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</si>
  <si>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</si>
  <si>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</si>
  <si>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</si>
  <si>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</si>
  <si>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</si>
  <si>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</si>
  <si>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</si>
  <si>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</si>
  <si>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</si>
  <si>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</si>
  <si>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</si>
  <si>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</si>
  <si>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</si>
  <si>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</si>
  <si>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</si>
  <si>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</si>
  <si>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</si>
  <si>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</si>
  <si>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</si>
  <si>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</si>
  <si>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</si>
  <si>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</si>
  <si>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</si>
  <si>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</si>
  <si>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</si>
  <si>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</si>
  <si>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</si>
  <si>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</si>
  <si>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</si>
  <si>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</si>
  <si>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</si>
  <si>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</si>
  <si>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</si>
  <si>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</si>
  <si>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</si>
  <si>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</si>
  <si>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</si>
  <si>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</si>
  <si>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</si>
  <si>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</si>
  <si>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</si>
  <si>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</si>
  <si>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</si>
  <si>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</si>
  <si>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</si>
  <si>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</si>
  <si>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</si>
  <si>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</si>
  <si>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</si>
  <si>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</si>
  <si>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</si>
  <si>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</si>
  <si>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</si>
  <si>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</si>
  <si>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</si>
  <si>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</si>
  <si>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</si>
  <si>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</si>
  <si>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</si>
  <si>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</si>
  <si>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</si>
  <si>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</si>
  <si>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</si>
  <si>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</si>
  <si>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</si>
  <si>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</si>
  <si>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</si>
  <si>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</si>
  <si>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</si>
  <si>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</si>
  <si>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</si>
  <si>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</si>
  <si>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</si>
  <si>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</si>
  <si>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</si>
  <si>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</si>
  <si>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</si>
  <si>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</si>
  <si>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</si>
  <si>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</si>
  <si>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</si>
  <si>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</si>
  <si>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</si>
  <si>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</si>
  <si>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</si>
  <si>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</si>
  <si>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</si>
  <si>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</si>
  <si>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</si>
  <si>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</si>
  <si>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</si>
  <si>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</si>
  <si>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</si>
  <si>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</si>
  <si>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</si>
  <si>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</si>
  <si>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</si>
  <si>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</si>
  <si>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</si>
  <si>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</si>
  <si>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</si>
  <si>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</si>
  <si>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</si>
  <si>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</si>
  <si>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</si>
  <si>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</si>
  <si>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</si>
  <si>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</si>
  <si>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</si>
  <si>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</si>
  <si>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</si>
  <si>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</si>
  <si>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</si>
  <si>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</si>
  <si>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</si>
  <si>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</si>
  <si>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</si>
  <si>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</si>
  <si>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</si>
  <si>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</si>
  <si>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</si>
  <si>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</si>
  <si>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</si>
  <si>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</si>
  <si>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</si>
  <si>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</si>
  <si>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</si>
  <si>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</si>
  <si>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</si>
  <si>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</si>
  <si>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</si>
  <si>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</si>
  <si>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</si>
  <si>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</si>
  <si>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</si>
  <si>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</si>
  <si>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</si>
  <si>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</si>
  <si>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</si>
  <si>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</si>
  <si>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</si>
  <si>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</si>
  <si>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</si>
  <si>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</si>
  <si>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</si>
  <si>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</si>
  <si>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</si>
  <si>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</si>
  <si>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</si>
  <si>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</si>
  <si>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</si>
  <si>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</si>
  <si>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</si>
  <si>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</si>
  <si>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</si>
  <si>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</si>
  <si>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</si>
  <si>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</si>
  <si>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</si>
  <si>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</si>
  <si>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</si>
  <si>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</si>
  <si>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</si>
  <si>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</si>
  <si>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</si>
  <si>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</si>
  <si>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</si>
  <si>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</si>
  <si>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</si>
  <si>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</si>
  <si>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</si>
  <si>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</si>
  <si>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</si>
  <si>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</si>
  <si>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</si>
  <si>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</si>
  <si>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</si>
  <si>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</si>
  <si>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</si>
  <si>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</si>
  <si>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</si>
  <si>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</si>
  <si>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</si>
  <si>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</si>
  <si>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</si>
  <si>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</si>
  <si>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</si>
  <si>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</si>
  <si>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</si>
  <si>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</si>
  <si>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</si>
  <si>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</si>
  <si>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</si>
  <si>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</si>
  <si>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</si>
  <si>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</si>
  <si>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</si>
  <si>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</si>
  <si>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</si>
  <si>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</si>
  <si>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</si>
  <si>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</si>
  <si>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</si>
  <si>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</si>
  <si>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</si>
  <si>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</si>
  <si>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</si>
  <si>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</si>
  <si>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</si>
  <si>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</si>
  <si>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</si>
  <si>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</si>
  <si>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</si>
  <si>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</si>
  <si>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</si>
  <si>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</si>
  <si>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</si>
  <si>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</si>
  <si>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</si>
  <si>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</si>
  <si>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</si>
  <si>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</si>
  <si>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</si>
  <si>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</si>
  <si>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</si>
  <si>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</si>
  <si>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</si>
  <si>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</si>
  <si>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</si>
  <si>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</si>
  <si>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</si>
  <si>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</si>
  <si>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</si>
  <si>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</si>
  <si>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</si>
  <si>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</si>
  <si>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</si>
  <si>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</si>
  <si>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</si>
  <si>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</si>
  <si>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</si>
  <si>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</si>
  <si>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</si>
  <si>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</si>
  <si>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</si>
  <si>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</si>
  <si>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</si>
  <si>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</si>
  <si>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</si>
  <si>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</si>
  <si>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</si>
  <si>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</si>
  <si>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</si>
  <si>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</si>
  <si>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</si>
  <si>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</si>
  <si>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</si>
  <si>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</si>
  <si>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</si>
  <si>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</si>
  <si>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</si>
  <si>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</si>
  <si>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</si>
  <si>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</si>
  <si>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</si>
  <si>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</si>
  <si>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</si>
  <si>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</si>
  <si>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</si>
  <si>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</si>
  <si>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</si>
  <si>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</si>
  <si>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</si>
  <si>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</si>
  <si>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</si>
  <si>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</si>
  <si>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</si>
  <si>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</si>
  <si>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</si>
  <si>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</si>
  <si>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</si>
  <si>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</si>
  <si>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</si>
  <si>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</si>
  <si>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</si>
  <si>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</si>
  <si>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</si>
  <si>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</si>
  <si>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</si>
  <si>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</si>
  <si>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</si>
  <si>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</si>
  <si>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</si>
  <si>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</si>
  <si>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</si>
  <si>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</si>
  <si>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</si>
  <si>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</si>
  <si>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</si>
  <si>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</si>
  <si>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</si>
  <si>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</si>
  <si>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</si>
  <si>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</si>
  <si>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</si>
  <si>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</si>
  <si>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</si>
  <si>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</si>
  <si>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</si>
  <si>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</si>
  <si>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</si>
  <si>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</si>
  <si>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</si>
  <si>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</si>
  <si>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</si>
  <si>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</si>
  <si>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</si>
  <si>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</si>
  <si>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</si>
  <si>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</si>
  <si>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</si>
  <si>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</si>
  <si>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</si>
  <si>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</si>
  <si>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</si>
  <si>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</si>
  <si>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</si>
  <si>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</si>
  <si>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</si>
  <si>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</si>
  <si>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</si>
  <si>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</si>
  <si>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</si>
  <si>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</si>
  <si>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</si>
  <si>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</si>
  <si>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</si>
  <si>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</si>
  <si>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</si>
  <si>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</si>
  <si>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</si>
  <si>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</si>
  <si>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</si>
  <si>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</si>
  <si>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</si>
  <si>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</si>
  <si>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</si>
  <si>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</si>
  <si>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</si>
  <si>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</si>
  <si>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</si>
  <si>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</si>
  <si>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</si>
  <si>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</si>
  <si>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</si>
  <si>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</si>
  <si>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</si>
  <si>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</si>
  <si>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</si>
  <si>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</si>
  <si>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</si>
  <si>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</si>
  <si>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</si>
  <si>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</si>
  <si>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</si>
  <si>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</si>
  <si>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</si>
  <si>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</si>
  <si>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</si>
  <si>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</si>
  <si>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</si>
  <si>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</si>
  <si>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</si>
  <si>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</si>
  <si>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</si>
  <si>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</si>
  <si>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</si>
  <si>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</si>
  <si>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</si>
  <si>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</si>
  <si>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</si>
  <si>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</si>
  <si>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</si>
  <si>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</si>
  <si>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</si>
  <si>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</si>
  <si>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</si>
  <si>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</si>
  <si>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</si>
  <si>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</si>
  <si>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</si>
  <si>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</si>
  <si>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</si>
  <si>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</si>
  <si>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</si>
  <si>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</si>
  <si>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</si>
  <si>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</si>
  <si>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</si>
  <si>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</si>
  <si>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</si>
  <si>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</si>
  <si>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</si>
  <si>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</si>
  <si>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</si>
  <si>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</si>
  <si>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</si>
  <si>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</si>
  <si>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</si>
  <si>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</si>
  <si>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</si>
  <si>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</si>
  <si>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</si>
  <si>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</si>
  <si>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</si>
  <si>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</si>
  <si>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</si>
  <si>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</si>
  <si>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</si>
  <si>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</si>
  <si>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</si>
  <si>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</si>
  <si>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</si>
  <si>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</si>
  <si>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</si>
  <si>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</si>
  <si>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</si>
  <si>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</si>
  <si>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</si>
  <si>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</si>
  <si>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</si>
  <si>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</si>
  <si>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</si>
  <si>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</si>
  <si>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</si>
  <si>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</si>
  <si>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</si>
  <si>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</si>
  <si>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</si>
  <si>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</si>
  <si>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</si>
  <si>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</si>
  <si>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</si>
  <si>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</si>
  <si>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</si>
  <si>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</si>
  <si>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</si>
  <si>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</si>
  <si>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</si>
  <si>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</si>
  <si>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</si>
  <si>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</si>
  <si>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</si>
  <si>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</si>
  <si>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</si>
  <si>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</si>
  <si>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</si>
  <si>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</si>
  <si>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</si>
  <si>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</si>
  <si>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</si>
  <si>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</si>
  <si>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</si>
  <si>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</si>
  <si>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</si>
  <si>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</si>
  <si>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</si>
  <si>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</si>
  <si>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</si>
  <si>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</si>
  <si>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</si>
  <si>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</si>
  <si>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</si>
  <si>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</si>
  <si>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</si>
  <si>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</si>
  <si>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</si>
  <si>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</si>
  <si>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</si>
  <si>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</si>
  <si>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</si>
  <si>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</si>
  <si>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</si>
  <si>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</si>
  <si>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</si>
  <si>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</si>
  <si>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</si>
  <si>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</si>
  <si>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</si>
  <si>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</si>
  <si>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</si>
  <si>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</si>
  <si>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</si>
  <si>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</si>
  <si>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</si>
  <si>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</si>
  <si>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</si>
  <si>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</si>
  <si>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</si>
  <si>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</si>
  <si>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</si>
  <si>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</si>
  <si>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</si>
  <si>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</si>
  <si>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</si>
  <si>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</si>
  <si>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</si>
  <si>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</si>
  <si>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</si>
  <si>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</si>
  <si>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</si>
  <si>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</si>
  <si>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</si>
  <si>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</si>
  <si>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</si>
  <si>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</si>
  <si>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</si>
  <si>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</si>
  <si>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</si>
  <si>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</si>
  <si>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</si>
  <si>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</si>
  <si>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</si>
  <si>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</si>
  <si>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</si>
  <si>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</si>
  <si>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</si>
  <si>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</si>
  <si>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</si>
  <si>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</si>
  <si>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</si>
  <si>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</si>
  <si>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</si>
  <si>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</si>
  <si>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</si>
  <si>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</si>
  <si>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</si>
  <si>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</si>
  <si>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</si>
  <si>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</si>
  <si>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</si>
  <si>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</si>
  <si>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</si>
  <si>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</si>
  <si>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</si>
  <si>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</si>
  <si>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</si>
  <si>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</si>
  <si>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</si>
  <si>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</si>
  <si>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</si>
  <si>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</si>
  <si>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</si>
  <si>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</si>
  <si>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</si>
  <si>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</si>
  <si>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</si>
  <si>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</si>
  <si>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</si>
  <si>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</si>
  <si>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</si>
  <si>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</si>
  <si>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</si>
  <si>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</si>
  <si>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</si>
  <si>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</si>
  <si>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</si>
  <si>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</si>
  <si>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</si>
  <si>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</si>
  <si>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</si>
  <si>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</si>
  <si>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</si>
  <si>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</si>
  <si>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</si>
  <si>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</si>
  <si>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</si>
  <si>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</si>
  <si>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</si>
  <si>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</si>
  <si>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</si>
  <si>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</si>
  <si>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</si>
  <si>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</si>
  <si>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</si>
  <si>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</si>
  <si>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</si>
  <si>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</si>
  <si>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</si>
  <si>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</si>
  <si>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</si>
  <si>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</si>
  <si>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</si>
  <si>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</si>
  <si>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</si>
  <si>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</si>
  <si>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</si>
  <si>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</si>
  <si>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</si>
  <si>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</si>
  <si>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</si>
  <si>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</si>
  <si>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</si>
  <si>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</si>
  <si>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</si>
  <si>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</si>
  <si>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</si>
  <si>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</si>
  <si>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</si>
  <si>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</si>
  <si>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</si>
  <si>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</si>
  <si>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</si>
  <si>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</si>
  <si>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</si>
  <si>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</si>
  <si>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</si>
  <si>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</si>
  <si>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</si>
  <si>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</si>
  <si>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</si>
  <si>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</si>
  <si>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</si>
  <si>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</si>
  <si>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</si>
  <si>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</si>
  <si>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</si>
  <si>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</si>
  <si>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</si>
  <si>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</si>
  <si>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</si>
  <si>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</si>
  <si>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</si>
  <si>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</si>
  <si>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</si>
  <si>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</si>
  <si>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</si>
  <si>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</si>
  <si>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</si>
  <si>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</si>
  <si>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</si>
  <si>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</si>
  <si>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</si>
  <si>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</si>
  <si>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</si>
  <si>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</si>
  <si>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</si>
  <si>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</si>
  <si>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</si>
  <si>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</si>
  <si>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</si>
  <si>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</si>
  <si>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</si>
  <si>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</si>
  <si>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</si>
  <si>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</si>
  <si>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</si>
  <si>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</si>
  <si>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</si>
  <si>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</si>
  <si>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</si>
  <si>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</si>
  <si>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</si>
  <si>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</si>
  <si>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</si>
  <si>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</si>
  <si>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</si>
  <si>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</si>
  <si>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</si>
  <si>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</si>
  <si>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</si>
  <si>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</si>
  <si>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</si>
  <si>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</si>
  <si>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</si>
  <si>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</si>
  <si>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</si>
  <si>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</si>
  <si>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</si>
  <si>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</si>
  <si>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</si>
  <si>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</si>
  <si>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</si>
  <si>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</si>
  <si>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</si>
  <si>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</si>
  <si>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</si>
  <si>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</si>
  <si>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</si>
  <si>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</si>
  <si>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</si>
  <si>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</si>
  <si>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</si>
  <si>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</si>
  <si>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</si>
  <si>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</si>
  <si>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</si>
  <si>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</si>
  <si>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</si>
  <si>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</si>
  <si>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</si>
  <si>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</si>
  <si>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</si>
  <si>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</si>
  <si>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</si>
  <si>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</si>
  <si>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</si>
  <si>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</si>
  <si>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</si>
  <si>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</si>
  <si>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</si>
  <si>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</si>
  <si>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</si>
  <si>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</si>
  <si>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</si>
  <si>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</si>
  <si>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</si>
  <si>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</si>
  <si>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</si>
  <si>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</si>
  <si>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</si>
  <si>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</si>
  <si>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</si>
  <si>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</si>
  <si>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</si>
  <si>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</si>
  <si>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</si>
  <si>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</si>
  <si>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</si>
  <si>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</si>
  <si>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</si>
  <si>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</si>
  <si>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</si>
  <si>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</si>
  <si>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</si>
  <si>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</si>
  <si>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</si>
  <si>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</si>
  <si>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</si>
  <si>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</si>
  <si>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</si>
  <si>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</si>
  <si>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</si>
  <si>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</si>
  <si>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</si>
  <si>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</si>
  <si>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</si>
  <si>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</si>
  <si>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</si>
  <si>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</si>
  <si>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</si>
  <si>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</si>
  <si>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</si>
  <si>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</si>
  <si>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</si>
  <si>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</si>
  <si>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</si>
  <si>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</si>
  <si>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</si>
  <si>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</si>
  <si>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</si>
  <si>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</si>
  <si>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</si>
  <si>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</si>
  <si>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</si>
  <si>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</si>
  <si>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</si>
  <si>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</si>
  <si>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</si>
  <si>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</si>
  <si>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</si>
  <si>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</si>
  <si>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</si>
  <si>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</si>
  <si>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</si>
  <si>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</si>
  <si>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</si>
  <si>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</si>
  <si>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</si>
  <si>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</si>
  <si>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</si>
  <si>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</si>
  <si>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</si>
  <si>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</si>
  <si>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</si>
  <si>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</si>
  <si>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</si>
  <si>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</si>
  <si>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</si>
  <si>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</si>
  <si>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</si>
  <si>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</si>
  <si>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</si>
  <si>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</si>
  <si>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</si>
  <si>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</si>
  <si>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</si>
  <si>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</si>
  <si>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</si>
  <si>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</si>
  <si>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</si>
  <si>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</si>
  <si>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</si>
  <si>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</si>
  <si>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</si>
  <si>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</si>
  <si>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</si>
  <si>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</si>
  <si>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</si>
  <si>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</si>
  <si>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</si>
  <si>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</si>
  <si>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</si>
  <si>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</si>
  <si>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</si>
  <si>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</si>
  <si>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</si>
  <si>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</si>
  <si>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</si>
  <si>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</si>
  <si>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</si>
  <si>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</si>
  <si>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</si>
  <si>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</si>
  <si>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</si>
  <si>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</si>
  <si>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</si>
  <si>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</si>
  <si>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</si>
  <si>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</si>
  <si>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</si>
  <si>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</si>
  <si>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</si>
  <si>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</si>
  <si>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</si>
  <si>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</si>
  <si>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</si>
  <si>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</si>
  <si>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</si>
  <si>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</si>
  <si>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</si>
  <si>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</si>
  <si>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</si>
  <si>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</si>
  <si>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</si>
  <si>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</si>
  <si>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</si>
  <si>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</si>
  <si>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</si>
  <si>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</si>
  <si>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</si>
  <si>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</si>
  <si>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</si>
  <si>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</si>
  <si>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</si>
  <si>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</si>
  <si>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</si>
  <si>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</si>
  <si>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</si>
  <si>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</si>
  <si>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</si>
  <si>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</si>
  <si>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</si>
  <si>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</si>
  <si>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</si>
  <si>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</si>
  <si>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</si>
  <si>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</si>
  <si>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</si>
  <si>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</si>
  <si>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</si>
  <si>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</si>
  <si>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</si>
  <si>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</si>
  <si>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</si>
  <si>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</si>
  <si>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</si>
  <si>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</si>
  <si>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</si>
  <si>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</si>
  <si>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</si>
  <si>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</si>
  <si>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</si>
  <si>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</si>
  <si>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</si>
  <si>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</si>
  <si>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</si>
  <si>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</si>
  <si>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</si>
  <si>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</si>
  <si>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</si>
  <si>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</si>
  <si>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</si>
  <si>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</si>
  <si>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</si>
  <si>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</si>
  <si>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</si>
  <si>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</si>
  <si>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</si>
  <si>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</si>
  <si>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</si>
  <si>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</si>
  <si>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</si>
  <si>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</si>
  <si>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</si>
  <si>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</si>
  <si>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</si>
  <si>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</si>
  <si>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</si>
  <si>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</si>
  <si>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</si>
  <si>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</si>
  <si>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</si>
  <si>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</si>
  <si>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</si>
  <si>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</si>
  <si>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</si>
  <si>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</si>
  <si>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</si>
  <si>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</si>
  <si>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</si>
  <si>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</si>
  <si>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</si>
  <si>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</si>
  <si>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</si>
  <si>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</si>
  <si>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</si>
  <si>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</si>
  <si>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</si>
  <si>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</si>
  <si>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</si>
  <si>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</si>
  <si>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</si>
  <si>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</si>
  <si>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</si>
  <si>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</si>
  <si>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</si>
  <si>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</si>
  <si>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</si>
  <si>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</si>
  <si>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</si>
  <si>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</si>
  <si>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</si>
  <si>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</si>
  <si>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</si>
  <si>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</si>
  <si>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</si>
  <si>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</si>
  <si>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</si>
  <si>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</si>
  <si>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</si>
  <si>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</si>
  <si>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</si>
  <si>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</si>
  <si>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</si>
  <si>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</si>
  <si>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</si>
  <si>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</si>
  <si>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</si>
  <si>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</si>
  <si>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</si>
  <si>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</si>
  <si>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</si>
  <si>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</si>
  <si>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</si>
  <si>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</si>
  <si>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</si>
  <si>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</si>
  <si>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</si>
  <si>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</si>
  <si>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</si>
  <si>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</si>
  <si>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</si>
  <si>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</si>
  <si>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</si>
  <si>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</si>
  <si>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</si>
  <si>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</si>
  <si>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</si>
  <si>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</si>
  <si>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</si>
  <si>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</si>
  <si>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</si>
  <si>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</si>
  <si>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</si>
  <si>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</si>
  <si>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</si>
  <si>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</si>
  <si>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</si>
  <si>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</si>
  <si>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</si>
  <si>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</si>
  <si>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</si>
  <si>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</si>
  <si>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</si>
  <si>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</si>
  <si>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</si>
  <si>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</si>
  <si>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</si>
  <si>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</si>
  <si>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</si>
  <si>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</si>
  <si>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</si>
  <si>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</si>
  <si>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</si>
  <si>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</si>
  <si>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</si>
  <si>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</si>
  <si>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</si>
  <si>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</si>
  <si>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</si>
  <si>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</si>
  <si>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</si>
  <si>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</si>
  <si>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</si>
  <si>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</si>
  <si>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</si>
  <si>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</si>
  <si>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</si>
  <si>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</si>
  <si>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</si>
  <si>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</si>
  <si>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</si>
  <si>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</si>
  <si>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</si>
  <si>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</si>
  <si>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</si>
  <si>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</si>
  <si>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</si>
  <si>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</si>
  <si>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</si>
  <si>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</si>
  <si>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</si>
  <si>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</si>
  <si>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</si>
  <si>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</si>
  <si>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</si>
  <si>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</si>
  <si>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</si>
  <si>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</si>
  <si>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</si>
  <si>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</si>
  <si>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</si>
  <si>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</si>
  <si>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</si>
  <si>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</si>
  <si>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</si>
  <si>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</si>
  <si>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</si>
  <si>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</si>
  <si>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</si>
  <si>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</si>
  <si>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</si>
  <si>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</si>
  <si>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</si>
  <si>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</si>
  <si>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</si>
  <si>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</si>
  <si>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</si>
  <si>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</si>
  <si>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</si>
  <si>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</si>
  <si>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</si>
  <si>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</si>
  <si>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</si>
  <si>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</si>
  <si>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</si>
  <si>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</si>
  <si>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</si>
  <si>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</si>
  <si>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</si>
  <si>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</si>
  <si>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</si>
  <si>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</si>
  <si>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</si>
  <si>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</si>
  <si>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</si>
  <si>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</si>
  <si>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</si>
  <si>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</si>
  <si>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</si>
  <si>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</si>
  <si>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</si>
  <si>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</si>
  <si>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</si>
  <si>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</si>
  <si>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</si>
  <si>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</si>
  <si>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</si>
  <si>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</si>
  <si>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</si>
  <si>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</si>
  <si>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</si>
  <si>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</si>
  <si>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</si>
  <si>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</si>
  <si>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</si>
  <si>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</si>
  <si>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</si>
  <si>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</si>
  <si>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</si>
  <si>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</si>
  <si>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</si>
  <si>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</si>
  <si>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</si>
  <si>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</si>
  <si>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</si>
  <si>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</si>
  <si>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</si>
  <si>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</si>
  <si>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</si>
  <si>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</si>
  <si>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</si>
  <si>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</si>
  <si>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</si>
  <si>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</si>
  <si>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</si>
  <si>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</si>
  <si>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</si>
  <si>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</si>
  <si>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</si>
  <si>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</si>
  <si>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</si>
  <si>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</si>
  <si>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</si>
  <si>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</si>
  <si>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</si>
  <si>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</si>
  <si>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</si>
  <si>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</si>
  <si>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</si>
  <si>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</si>
  <si>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</si>
  <si>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</si>
  <si>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</si>
  <si>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</si>
  <si>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</si>
  <si>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</si>
  <si>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</si>
  <si>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</si>
  <si>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</si>
  <si>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</si>
  <si>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</si>
  <si>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</si>
  <si>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</si>
  <si>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</si>
  <si>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</si>
  <si>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</si>
  <si>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</si>
  <si>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</si>
  <si>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</si>
  <si>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</si>
  <si>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</si>
  <si>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</si>
  <si>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</si>
  <si>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</si>
  <si>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</si>
  <si>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</si>
  <si>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</si>
  <si>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</si>
  <si>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</si>
  <si>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</si>
  <si>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</si>
  <si>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</si>
  <si>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</si>
  <si>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</si>
  <si>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</si>
  <si>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</si>
  <si>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</si>
  <si>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</si>
  <si>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</si>
  <si>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</si>
  <si>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</si>
  <si>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</si>
  <si>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</si>
  <si>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</si>
  <si>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</si>
  <si>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</si>
  <si>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</si>
  <si>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</si>
  <si>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</si>
  <si>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</si>
  <si>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</si>
  <si>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</si>
  <si>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</si>
  <si>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</si>
  <si>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</si>
  <si>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</si>
  <si>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</si>
  <si>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</si>
  <si>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</si>
  <si>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</si>
  <si>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</si>
  <si>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</si>
  <si>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</si>
  <si>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</si>
  <si>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</si>
  <si>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</si>
  <si>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</si>
  <si>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</si>
  <si>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</si>
  <si>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</si>
  <si>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</si>
  <si>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</si>
  <si>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</si>
  <si>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</si>
  <si>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</si>
  <si>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</si>
  <si>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</si>
  <si>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</si>
  <si>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</si>
  <si>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</si>
  <si>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</si>
  <si>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</si>
  <si>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</si>
  <si>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</si>
  <si>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</si>
  <si>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</si>
  <si>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</si>
  <si>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</si>
  <si>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</si>
  <si>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</si>
  <si>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</si>
  <si>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</si>
  <si>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</si>
  <si>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</si>
  <si>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</si>
  <si>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</si>
  <si>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</si>
  <si>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</si>
  <si>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</si>
  <si>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</si>
  <si>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</si>
  <si>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</si>
  <si>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</si>
  <si>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</si>
  <si>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</si>
  <si>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</si>
  <si>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</si>
  <si>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</si>
  <si>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</si>
  <si>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</si>
  <si>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</si>
  <si>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</si>
  <si>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</si>
  <si>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</si>
  <si>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</si>
  <si>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</si>
  <si>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</si>
  <si>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</si>
  <si>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</si>
  <si>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</si>
  <si>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</si>
  <si>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</si>
  <si>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</si>
  <si>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</si>
  <si>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</si>
  <si>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</si>
  <si>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</si>
  <si>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</si>
  <si>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</si>
  <si>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</si>
  <si>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</si>
  <si>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</si>
  <si>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</si>
  <si>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</si>
  <si>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</si>
  <si>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</si>
  <si>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</si>
  <si>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</si>
  <si>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</si>
  <si>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</si>
  <si>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</si>
  <si>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</si>
  <si>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</si>
  <si>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</si>
  <si>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</si>
  <si>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</si>
  <si>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</si>
  <si>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</si>
  <si>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</si>
  <si>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</si>
  <si>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</si>
  <si>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</si>
  <si>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</si>
  <si>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</si>
  <si>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</si>
  <si>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</si>
  <si>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</si>
  <si>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</si>
  <si>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</si>
  <si>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</si>
  <si>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</si>
  <si>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</si>
  <si>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</si>
  <si>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</si>
  <si>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</si>
  <si>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</si>
  <si>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</si>
  <si>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</si>
  <si>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</si>
  <si>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</si>
  <si>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</si>
  <si>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</si>
  <si>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</si>
  <si>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</si>
  <si>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</si>
  <si>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</si>
  <si>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</si>
  <si>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</si>
  <si>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</si>
  <si>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</si>
  <si>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</si>
  <si>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</si>
  <si>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</si>
  <si>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</si>
  <si>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</si>
  <si>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</si>
  <si>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</si>
  <si>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</si>
  <si>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</si>
  <si>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</si>
  <si>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</si>
  <si>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</si>
  <si>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</si>
  <si>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</si>
  <si>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</si>
  <si>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</si>
  <si>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</si>
  <si>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</si>
  <si>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</si>
  <si>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</si>
  <si>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</si>
  <si>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</si>
  <si>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</si>
  <si>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</si>
  <si>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</si>
  <si>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</si>
  <si>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</si>
  <si>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</si>
  <si>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</si>
  <si>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</si>
  <si>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</si>
  <si>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</si>
  <si>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</si>
  <si>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</si>
  <si>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</si>
  <si>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</si>
  <si>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</si>
  <si>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</si>
  <si>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</si>
  <si>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</si>
  <si>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</si>
  <si>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</si>
  <si>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</si>
  <si>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</si>
  <si>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</si>
  <si>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</si>
  <si>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</si>
  <si>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</si>
  <si>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</si>
  <si>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</si>
  <si>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</si>
  <si>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</si>
  <si>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</si>
  <si>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</si>
  <si>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</si>
  <si>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</si>
  <si>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</si>
  <si>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</si>
  <si>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</si>
  <si>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</si>
  <si>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</si>
  <si>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</si>
  <si>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</si>
  <si>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</si>
  <si>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</si>
  <si>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</si>
  <si>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</si>
  <si>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</si>
  <si>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</si>
  <si>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</si>
  <si>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</si>
  <si>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</si>
  <si>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</si>
  <si>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</si>
  <si>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</si>
  <si>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</si>
  <si>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</si>
  <si>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</si>
  <si>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</si>
  <si>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</si>
  <si>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</si>
  <si>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</si>
  <si>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</si>
  <si>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</si>
  <si>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</si>
  <si>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</si>
  <si>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</si>
  <si>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</si>
  <si>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</si>
  <si>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</si>
  <si>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</si>
  <si>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</si>
  <si>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</si>
  <si>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</si>
  <si>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</si>
  <si>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</si>
  <si>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</si>
  <si>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</si>
  <si>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</si>
  <si>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</si>
  <si>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</si>
  <si>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</si>
  <si>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</si>
  <si>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</si>
  <si>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</si>
  <si>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</si>
  <si>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</si>
  <si>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</si>
  <si>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</si>
  <si>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</si>
  <si>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</si>
  <si>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</si>
  <si>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</si>
  <si>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</si>
  <si>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</si>
  <si>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</si>
  <si>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</si>
  <si>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</si>
  <si>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</si>
  <si>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</si>
  <si>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</si>
  <si>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</si>
  <si>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</si>
  <si>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</si>
  <si>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</si>
  <si>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</si>
  <si>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</si>
  <si>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</si>
  <si>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</si>
  <si>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</si>
  <si>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</si>
  <si>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</si>
  <si>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</si>
  <si>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</si>
  <si>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</si>
  <si>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</si>
  <si>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</si>
  <si>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</si>
  <si>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</si>
  <si>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</si>
  <si>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</si>
  <si>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</si>
  <si>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</si>
  <si>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</si>
  <si>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</si>
  <si>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</si>
  <si>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</si>
  <si>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</si>
  <si>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</si>
  <si>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</si>
  <si>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</si>
  <si>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</si>
  <si>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</si>
  <si>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</si>
  <si>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</si>
  <si>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</si>
  <si>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</si>
  <si>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</si>
  <si>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</si>
  <si>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</si>
  <si>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</si>
  <si>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</si>
  <si>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</si>
  <si>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</si>
  <si>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</si>
  <si>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</si>
  <si>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</si>
  <si>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</si>
  <si>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</si>
  <si>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</si>
  <si>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</si>
  <si>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</si>
  <si>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</si>
  <si>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</si>
  <si>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</si>
  <si>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</si>
  <si>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</si>
  <si>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</si>
  <si>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</si>
  <si>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</si>
  <si>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</si>
  <si>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</si>
  <si>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</si>
  <si>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</si>
  <si>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</si>
  <si>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</si>
  <si>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</si>
  <si>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</si>
  <si>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</si>
  <si>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</si>
  <si>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</si>
  <si>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</si>
  <si>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</si>
  <si>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</si>
  <si>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</si>
  <si>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</si>
  <si>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</si>
  <si>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</si>
  <si>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</si>
  <si>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</si>
  <si>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</si>
  <si>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</si>
  <si>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</si>
  <si>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</si>
  <si>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</si>
  <si>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</si>
  <si>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</si>
  <si>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</si>
  <si>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</si>
  <si>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</si>
  <si>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</si>
  <si>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</si>
  <si>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</si>
  <si>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</si>
  <si>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</si>
  <si>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</si>
  <si>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</si>
  <si>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</si>
  <si>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</si>
  <si>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</si>
  <si>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</si>
  <si>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</si>
  <si>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</si>
  <si>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</si>
  <si>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</si>
  <si>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</si>
  <si>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</si>
  <si>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</si>
  <si>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</si>
  <si>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</si>
  <si>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</si>
  <si>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</si>
  <si>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</si>
  <si>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</si>
  <si>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</si>
  <si>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</si>
  <si>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</si>
  <si>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</si>
  <si>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</si>
  <si>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</si>
  <si>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</si>
  <si>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</si>
  <si>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</si>
  <si>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</si>
  <si>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</si>
  <si>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</si>
  <si>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</si>
  <si>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</si>
  <si>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</si>
  <si>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</si>
  <si>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</si>
  <si>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</si>
  <si>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</si>
  <si>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</si>
  <si>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</si>
  <si>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</si>
  <si>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</si>
  <si>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</si>
  <si>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</si>
  <si>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</si>
  <si>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</si>
  <si>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</si>
  <si>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</si>
  <si>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</si>
  <si>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</si>
  <si>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</si>
  <si>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</si>
  <si>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</si>
  <si>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</si>
  <si>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</si>
  <si>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</si>
  <si>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</si>
  <si>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</si>
  <si>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</si>
  <si>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</si>
  <si>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</si>
  <si>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</si>
  <si>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</si>
  <si>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</si>
  <si>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</si>
  <si>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</si>
  <si>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</si>
  <si>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</si>
  <si>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</si>
  <si>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</si>
  <si>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</si>
  <si>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</si>
  <si>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</si>
  <si>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</si>
  <si>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</si>
  <si>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</si>
  <si>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</si>
  <si>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</si>
  <si>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</si>
  <si>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</si>
  <si>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</si>
  <si>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</si>
  <si>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</si>
  <si>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</si>
  <si>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</si>
  <si>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</si>
  <si>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</si>
  <si>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</si>
  <si>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</si>
  <si>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</si>
  <si>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</si>
  <si>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</si>
  <si>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</si>
  <si>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</si>
  <si>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</si>
  <si>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</si>
  <si>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</si>
  <si>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</si>
  <si>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</si>
  <si>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</si>
  <si>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</si>
  <si>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</si>
  <si>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</si>
  <si>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</si>
  <si>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</si>
  <si>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</si>
  <si>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</si>
  <si>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</si>
  <si>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</si>
  <si>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</si>
  <si>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</si>
  <si>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</si>
  <si>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</si>
  <si>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</si>
  <si>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</si>
  <si>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</si>
  <si>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</si>
  <si>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</si>
  <si>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</si>
  <si>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</si>
  <si>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</si>
  <si>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</si>
  <si>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</si>
  <si>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</si>
  <si>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</si>
  <si>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</si>
  <si>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</si>
  <si>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</si>
  <si>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</si>
  <si>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</si>
  <si>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</si>
  <si>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</si>
  <si>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</si>
  <si>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</si>
  <si>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</si>
  <si>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</si>
  <si>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</si>
  <si>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</si>
  <si>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</si>
  <si>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</si>
  <si>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</si>
  <si>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</si>
  <si>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</si>
  <si>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</si>
  <si>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</si>
  <si>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</si>
  <si>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</si>
  <si>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</si>
  <si>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</si>
  <si>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</si>
  <si>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</si>
  <si>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</si>
  <si>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</si>
  <si>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</si>
  <si>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</si>
  <si>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</si>
  <si>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</si>
  <si>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</si>
  <si>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</si>
  <si>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</si>
  <si>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</si>
  <si>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</si>
  <si>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</si>
  <si>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</si>
  <si>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</si>
  <si>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</si>
  <si>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</si>
  <si>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</si>
  <si>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</si>
  <si>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</si>
  <si>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</si>
  <si>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</si>
  <si>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</si>
  <si>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</si>
  <si>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</si>
  <si>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</si>
  <si>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</si>
  <si>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</si>
  <si>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</si>
  <si>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</si>
  <si>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</si>
  <si>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</si>
  <si>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</si>
  <si>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</si>
  <si>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</si>
  <si>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</si>
  <si>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</si>
  <si>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</si>
  <si>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</si>
  <si>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</si>
  <si>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</si>
  <si>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</si>
  <si>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</si>
  <si>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</si>
  <si>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</si>
  <si>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</si>
  <si>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</si>
  <si>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</si>
  <si>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</si>
  <si>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</si>
  <si>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</si>
  <si>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</si>
  <si>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</si>
  <si>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</si>
  <si>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</si>
  <si>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</si>
  <si>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</si>
  <si>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</si>
  <si>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</si>
  <si>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</si>
  <si>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</si>
  <si>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</si>
  <si>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</si>
  <si>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</si>
  <si>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</si>
  <si>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</si>
  <si>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</si>
  <si>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</si>
  <si>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</si>
  <si>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</si>
  <si>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</si>
  <si>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</si>
  <si>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</si>
  <si>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</si>
  <si>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</si>
  <si>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</si>
  <si>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</si>
  <si>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</si>
  <si>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</si>
  <si>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</si>
  <si>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</si>
  <si>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</si>
  <si>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</si>
  <si>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</si>
  <si>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</si>
  <si>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</si>
  <si>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</si>
  <si>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</si>
  <si>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</si>
  <si>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</si>
  <si>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</si>
  <si>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</si>
  <si>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</si>
  <si>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</si>
  <si>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</si>
  <si>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</si>
  <si>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</si>
  <si>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</si>
  <si>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</si>
  <si>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</si>
  <si>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</si>
  <si>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</si>
  <si>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</si>
  <si>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</si>
  <si>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</si>
  <si>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</si>
  <si>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</si>
  <si>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</si>
  <si>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</si>
  <si>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</si>
  <si>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</si>
  <si>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</si>
  <si>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</si>
  <si>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</si>
  <si>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</si>
  <si>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</si>
  <si>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</si>
  <si>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</si>
  <si>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</si>
  <si>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</si>
  <si>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</si>
  <si>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</si>
  <si>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</si>
  <si>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</si>
  <si>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</si>
  <si>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</si>
  <si>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</si>
  <si>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</si>
  <si>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</si>
  <si>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</si>
  <si>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</si>
  <si>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</si>
  <si>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</si>
  <si>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</si>
  <si>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</si>
  <si>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</si>
  <si>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</si>
  <si>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</si>
  <si>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</si>
  <si>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</si>
  <si>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</si>
  <si>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</si>
  <si>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</si>
  <si>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</si>
  <si>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</si>
  <si>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</si>
  <si>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</si>
  <si>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</si>
  <si>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</si>
  <si>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</si>
  <si>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</si>
  <si>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</si>
  <si>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</si>
  <si>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</si>
  <si>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</si>
  <si>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</si>
  <si>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</si>
  <si>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</si>
  <si>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</si>
  <si>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</si>
  <si>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</si>
  <si>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</si>
  <si>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</si>
  <si>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</si>
  <si>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</si>
  <si>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</si>
  <si>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</si>
  <si>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</si>
  <si>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</si>
  <si>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</si>
  <si>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</si>
  <si>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</si>
  <si>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</si>
  <si>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</si>
  <si>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</si>
  <si>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</si>
  <si>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</si>
  <si>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</si>
  <si>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</si>
  <si>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</si>
  <si>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</si>
  <si>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</si>
  <si>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</si>
  <si>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</si>
  <si>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</si>
  <si>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</si>
  <si>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</si>
  <si>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</si>
  <si>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</si>
  <si>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</si>
  <si>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</si>
  <si>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</si>
  <si>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</si>
  <si>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</si>
  <si>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</si>
  <si>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</si>
  <si>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</si>
  <si>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</si>
  <si>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</si>
  <si>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</si>
  <si>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</si>
  <si>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</si>
  <si>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</si>
  <si>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</si>
  <si>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</si>
  <si>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</si>
  <si>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</si>
  <si>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</si>
  <si>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</si>
  <si>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</si>
  <si>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</si>
  <si>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</si>
  <si>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</si>
  <si>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</si>
  <si>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</si>
  <si>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</si>
  <si>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</si>
  <si>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</si>
  <si>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</si>
  <si>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</si>
  <si>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</si>
  <si>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</si>
  <si>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</si>
  <si>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</si>
  <si>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</si>
  <si>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</si>
  <si>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</si>
  <si>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</si>
  <si>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</si>
  <si>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</si>
  <si>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</si>
  <si>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</si>
  <si>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</si>
  <si>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</si>
  <si>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</si>
  <si>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</si>
  <si>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</si>
  <si>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</si>
  <si>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</si>
  <si>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</si>
  <si>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</si>
  <si>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</si>
  <si>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</si>
  <si>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</si>
  <si>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</si>
  <si>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</si>
  <si>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</si>
  <si>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</si>
  <si>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</si>
  <si>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</si>
  <si>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</si>
  <si>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</si>
  <si>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</si>
  <si>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</si>
  <si>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</si>
  <si>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</si>
  <si>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</si>
  <si>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</si>
  <si>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</si>
  <si>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</si>
  <si>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</si>
  <si>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</si>
  <si>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</si>
  <si>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</si>
  <si>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</si>
  <si>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</si>
  <si>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</si>
  <si>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</si>
  <si>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</si>
  <si>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</si>
  <si>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</si>
  <si>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</si>
  <si>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</si>
  <si>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</si>
  <si>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</si>
  <si>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</si>
  <si>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</si>
  <si>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</si>
  <si>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</si>
  <si>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</si>
  <si>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</si>
  <si>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</si>
  <si>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</si>
  <si>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</si>
  <si>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</si>
  <si>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</si>
  <si>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</si>
  <si>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</si>
  <si>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</si>
  <si>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</si>
  <si>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</si>
  <si>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</si>
  <si>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</si>
  <si>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</si>
  <si>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</si>
  <si>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</si>
  <si>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</si>
  <si>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</si>
  <si>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</si>
  <si>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</si>
  <si>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</si>
  <si>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</si>
  <si>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</si>
  <si>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</si>
  <si>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</si>
  <si>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</si>
  <si>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</si>
  <si>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</si>
  <si>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</si>
  <si>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</si>
  <si>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</si>
  <si>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</si>
  <si>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</si>
  <si>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</si>
  <si>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</si>
  <si>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</si>
  <si>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</si>
  <si>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</si>
  <si>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</si>
  <si>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</si>
  <si>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</si>
  <si>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</si>
  <si>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</si>
  <si>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</si>
  <si>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</si>
  <si>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</si>
  <si>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</si>
  <si>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</si>
  <si>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</si>
  <si>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</si>
  <si>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</si>
  <si>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</si>
  <si>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</si>
  <si>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</si>
  <si>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</si>
  <si>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</si>
  <si>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</si>
  <si>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</si>
  <si>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</si>
  <si>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</si>
  <si>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</si>
  <si>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</si>
  <si>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</si>
  <si>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</si>
  <si>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</si>
  <si>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</si>
  <si>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</si>
  <si>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</si>
  <si>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</si>
  <si>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</si>
  <si>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</si>
  <si>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</si>
  <si>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</si>
  <si>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</si>
  <si>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</si>
  <si>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</si>
  <si>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</si>
  <si>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</si>
  <si>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</si>
  <si>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</si>
  <si>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</si>
  <si>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</si>
  <si>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</si>
  <si>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</si>
  <si>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</si>
  <si>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</si>
  <si>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</si>
  <si>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</si>
  <si>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</si>
  <si>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</si>
  <si>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</si>
  <si>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</si>
  <si>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</si>
  <si>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</si>
  <si>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</si>
  <si>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</si>
  <si>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</si>
  <si>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</si>
  <si>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</si>
  <si>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</si>
  <si>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</si>
  <si>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</si>
  <si>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</si>
  <si>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</si>
  <si>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</si>
  <si>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</si>
  <si>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</si>
  <si>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</si>
  <si>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</si>
  <si>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</si>
  <si>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</si>
  <si>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</si>
  <si>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</si>
  <si>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</si>
  <si>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</si>
  <si>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</si>
  <si>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</si>
  <si>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</si>
  <si>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</si>
  <si>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</si>
  <si>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</si>
  <si>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</si>
  <si>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</si>
  <si>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</si>
  <si>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</si>
  <si>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</si>
  <si>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</si>
  <si>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</si>
  <si>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</si>
  <si>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</si>
  <si>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</si>
  <si>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</si>
  <si>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</si>
  <si>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</si>
  <si>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</si>
  <si>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</si>
  <si>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</si>
  <si>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</si>
  <si>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</si>
  <si>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</si>
  <si>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</si>
  <si>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</si>
  <si>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</si>
  <si>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</si>
  <si>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</si>
  <si>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</si>
  <si>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</si>
  <si>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</si>
  <si>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</si>
  <si>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</si>
  <si>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</si>
  <si>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</si>
  <si>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</si>
  <si>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</si>
  <si>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</si>
  <si>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</si>
  <si>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</si>
  <si>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</si>
  <si>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</si>
  <si>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</si>
  <si>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</si>
  <si>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</si>
  <si>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</si>
  <si>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</si>
  <si>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</si>
  <si>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</si>
  <si>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</si>
  <si>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</si>
  <si>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</si>
  <si>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</si>
  <si>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</si>
  <si>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</si>
  <si>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</si>
  <si>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</si>
  <si>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</si>
  <si>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</si>
  <si>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</si>
  <si>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</si>
  <si>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</si>
  <si>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</si>
  <si>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</si>
  <si>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</si>
  <si>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</si>
  <si>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</si>
  <si>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</si>
  <si>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</si>
  <si>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</si>
  <si>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</si>
  <si>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</si>
  <si>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</si>
  <si>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</si>
  <si>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</si>
  <si>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</si>
  <si>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</si>
  <si>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</si>
  <si>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</si>
  <si>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</si>
  <si>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</si>
  <si>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</si>
  <si>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</si>
  <si>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</si>
  <si>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</si>
  <si>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</si>
  <si>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</si>
  <si>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</si>
  <si>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</si>
  <si>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</si>
  <si>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</si>
  <si>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</si>
  <si>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</si>
  <si>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</si>
  <si>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</si>
  <si>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</si>
  <si>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</si>
  <si>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</si>
  <si>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</si>
  <si>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</si>
  <si>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</si>
  <si>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</si>
  <si>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</si>
  <si>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</si>
  <si>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</si>
  <si>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</si>
  <si>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</si>
  <si>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</si>
  <si>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</si>
  <si>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</si>
  <si>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</si>
  <si>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</si>
  <si>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</si>
  <si>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</si>
  <si>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</si>
  <si>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</si>
  <si>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</si>
  <si>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</si>
  <si>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</si>
  <si>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</si>
  <si>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</si>
  <si>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</si>
  <si>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</si>
  <si>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</si>
  <si>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</si>
  <si>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</si>
  <si>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</si>
  <si>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</si>
  <si>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</si>
  <si>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</si>
  <si>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</si>
  <si>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</si>
  <si>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</si>
  <si>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</si>
  <si>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</si>
  <si>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</si>
  <si>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</si>
  <si>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</si>
  <si>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</si>
  <si>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</si>
  <si>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</si>
  <si>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</si>
  <si>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</si>
  <si>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</si>
  <si>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</si>
  <si>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</si>
  <si>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</si>
  <si>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</si>
  <si>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</si>
  <si>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</si>
  <si>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</si>
  <si>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</si>
  <si>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</si>
  <si>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</si>
  <si>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</si>
  <si>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</si>
  <si>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</si>
  <si>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</si>
  <si>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</si>
  <si>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</si>
  <si>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</si>
  <si>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</si>
  <si>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</si>
  <si>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</si>
  <si>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</si>
  <si>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</si>
  <si>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</si>
  <si>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</si>
  <si>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</si>
  <si>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</si>
  <si>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</si>
  <si>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</si>
  <si>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</si>
  <si>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</si>
  <si>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</si>
  <si>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</si>
  <si>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</si>
  <si>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</si>
  <si>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</si>
  <si>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</si>
  <si>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</si>
  <si>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</si>
  <si>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</si>
  <si>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</si>
  <si>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</si>
  <si>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</si>
  <si>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</si>
  <si>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</si>
  <si>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</si>
  <si>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</si>
  <si>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</si>
  <si>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</si>
  <si>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</si>
  <si>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</si>
  <si>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</si>
  <si>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</si>
  <si>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</si>
  <si>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</si>
  <si>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</si>
  <si>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</si>
  <si>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</si>
  <si>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</si>
  <si>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</si>
  <si>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</si>
  <si>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</si>
  <si>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</si>
  <si>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</si>
  <si>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</si>
  <si>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</si>
  <si>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</si>
  <si>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</si>
  <si>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</si>
  <si>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</si>
  <si>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</si>
  <si>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</si>
  <si>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</si>
  <si>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</si>
  <si>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</si>
  <si>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</si>
  <si>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</si>
  <si>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</si>
  <si>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</si>
  <si>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</si>
  <si>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</si>
  <si>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</si>
  <si>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</si>
  <si>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</si>
  <si>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</si>
  <si>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</si>
  <si>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</si>
  <si>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</si>
  <si>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</si>
  <si>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</si>
  <si>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</si>
  <si>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</si>
  <si>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</si>
  <si>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</si>
  <si>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</si>
  <si>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</si>
  <si>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</si>
  <si>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</si>
  <si>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</si>
  <si>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</si>
  <si>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</si>
  <si>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</si>
  <si>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</si>
  <si>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</si>
  <si>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</si>
  <si>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</si>
  <si>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</si>
  <si>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</si>
  <si>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</si>
  <si>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</si>
  <si>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</si>
  <si>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</si>
  <si>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</si>
  <si>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</si>
  <si>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</si>
  <si>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</si>
  <si>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</si>
  <si>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</si>
  <si>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</si>
  <si>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</si>
  <si>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</si>
  <si>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</si>
  <si>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</si>
  <si>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</si>
  <si>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</si>
  <si>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</si>
  <si>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</si>
  <si>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</si>
  <si>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</si>
  <si>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</si>
  <si>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</si>
  <si>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</si>
  <si>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</si>
  <si>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</si>
  <si>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</si>
  <si>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</si>
  <si>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</si>
  <si>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</si>
  <si>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</si>
  <si>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</si>
  <si>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</si>
  <si>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</si>
  <si>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</si>
  <si>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</si>
  <si>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</si>
  <si>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</si>
  <si>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</si>
  <si>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</si>
  <si>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</si>
  <si>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</si>
  <si>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</si>
  <si>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</si>
  <si>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</si>
  <si>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</si>
  <si>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</si>
  <si>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</si>
  <si>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</si>
  <si>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</si>
  <si>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</si>
  <si>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</si>
  <si>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</si>
  <si>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</si>
  <si>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</si>
  <si>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</si>
  <si>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</si>
  <si>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</si>
  <si>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</si>
  <si>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</si>
  <si>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</si>
  <si>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</si>
  <si>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</si>
  <si>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</si>
  <si>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</si>
  <si>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</si>
  <si>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</si>
  <si>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</si>
  <si>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</si>
  <si>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</si>
  <si>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</si>
  <si>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</si>
  <si>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</si>
  <si>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</si>
  <si>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</si>
  <si>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</si>
  <si>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</si>
  <si>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</si>
  <si>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</si>
  <si>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</si>
  <si>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</si>
  <si>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</si>
  <si>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</si>
  <si>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</si>
  <si>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</si>
  <si>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</si>
  <si>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</si>
  <si>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</si>
  <si>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</si>
  <si>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</si>
  <si>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</si>
  <si>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</si>
  <si>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</si>
  <si>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</si>
  <si>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</si>
  <si>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</si>
  <si>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</si>
  <si>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</si>
  <si>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</si>
  <si>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</si>
  <si>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</si>
  <si>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</si>
  <si>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</si>
  <si>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</si>
  <si>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</si>
  <si>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</si>
  <si>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</si>
  <si>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</si>
  <si>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</si>
  <si>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</si>
  <si>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</si>
  <si>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</si>
  <si>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</si>
  <si>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</si>
  <si>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</si>
  <si>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</si>
  <si>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</si>
  <si>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</si>
  <si>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</si>
  <si>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</si>
  <si>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</si>
  <si>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</si>
  <si>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</si>
  <si>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</si>
  <si>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</si>
  <si>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</si>
  <si>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</si>
  <si>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</si>
  <si>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</si>
  <si>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</si>
  <si>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</si>
  <si>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</si>
  <si>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</si>
  <si>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</si>
  <si>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</si>
  <si>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</si>
  <si>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</si>
  <si>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</si>
  <si>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</si>
  <si>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</si>
  <si>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</si>
  <si>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</si>
  <si>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</si>
  <si>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</si>
  <si>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</si>
  <si>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</si>
  <si>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</si>
  <si>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</si>
  <si>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</si>
  <si>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</si>
  <si>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</si>
  <si>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</si>
  <si>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</si>
  <si>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</si>
  <si>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</si>
  <si>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</si>
  <si>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</si>
  <si>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</si>
  <si>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</si>
  <si>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</si>
  <si>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</si>
  <si>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</si>
  <si>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</si>
  <si>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</si>
  <si>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</si>
  <si>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</si>
  <si>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</si>
  <si>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</si>
  <si>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</si>
  <si>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</si>
  <si>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</si>
  <si>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</si>
  <si>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</si>
  <si>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</si>
  <si>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</si>
  <si>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</si>
  <si>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</si>
  <si>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</si>
  <si>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</si>
  <si>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</si>
  <si>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</si>
  <si>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</si>
  <si>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</si>
  <si>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</si>
  <si>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</si>
  <si>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</si>
  <si>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</si>
  <si>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</si>
  <si>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</si>
  <si>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</si>
  <si>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</si>
  <si>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</si>
  <si>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</si>
  <si>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</si>
  <si>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</si>
  <si>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</si>
  <si>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</si>
  <si>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</si>
  <si>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</si>
  <si>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</si>
  <si>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</si>
  <si>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</si>
  <si>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</si>
  <si>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</si>
  <si>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</si>
  <si>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</si>
  <si>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</si>
  <si>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</si>
  <si>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</si>
  <si>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</si>
  <si>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</si>
  <si>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</si>
  <si>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</si>
  <si>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</si>
  <si>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</si>
  <si>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</si>
  <si>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</si>
  <si>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</si>
  <si>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</si>
  <si>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</si>
  <si>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</si>
  <si>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</si>
  <si>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</si>
  <si>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</si>
  <si>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</si>
  <si>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</si>
  <si>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</si>
  <si>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</si>
  <si>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</si>
  <si>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</si>
  <si>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</si>
  <si>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</si>
  <si>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</si>
  <si>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</si>
  <si>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</si>
  <si>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</si>
  <si>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</si>
  <si>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</si>
  <si>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</si>
  <si>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</si>
  <si>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</si>
  <si>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</si>
  <si>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</si>
  <si>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</si>
  <si>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</si>
  <si>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</si>
  <si>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</si>
  <si>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</si>
  <si>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</si>
  <si>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</si>
  <si>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</si>
  <si>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</si>
  <si>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</si>
  <si>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</si>
  <si>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</si>
  <si>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</si>
  <si>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</si>
  <si>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</si>
  <si>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</si>
  <si>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</si>
  <si>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</si>
  <si>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</si>
  <si>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</si>
  <si>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</si>
  <si>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</si>
  <si>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</si>
  <si>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</si>
  <si>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</si>
  <si>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</si>
  <si>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</si>
  <si>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</si>
  <si>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</si>
  <si>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</si>
  <si>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</si>
  <si>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</si>
  <si>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</si>
  <si>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</si>
  <si>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</si>
  <si>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</si>
  <si>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</si>
  <si>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</si>
  <si>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</si>
  <si>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</si>
  <si>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</si>
  <si>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</si>
  <si>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</si>
  <si>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</si>
  <si>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</si>
  <si>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</si>
  <si>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</si>
  <si>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</si>
  <si>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</si>
  <si>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</si>
  <si>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</si>
  <si>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</si>
  <si>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</si>
  <si>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</si>
  <si>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</si>
  <si>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</si>
  <si>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</si>
  <si>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</si>
  <si>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</si>
  <si>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</si>
  <si>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</si>
  <si>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</si>
  <si>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</si>
  <si>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</si>
  <si>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</si>
  <si>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</si>
  <si>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</si>
  <si>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</si>
  <si>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</si>
  <si>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</si>
  <si>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</si>
  <si>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</si>
  <si>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</si>
  <si>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</si>
  <si>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</si>
  <si>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</si>
  <si>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</si>
  <si>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</si>
  <si>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</si>
  <si>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</si>
  <si>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</si>
  <si>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</si>
  <si>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</si>
  <si>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</si>
  <si>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</si>
  <si>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</si>
  <si>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</si>
  <si>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</si>
  <si>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</si>
  <si>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</si>
  <si>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</si>
  <si>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</si>
  <si>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</si>
  <si>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</si>
  <si>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</si>
  <si>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</si>
  <si>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</si>
  <si>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</si>
  <si>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</si>
  <si>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</si>
  <si>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</si>
  <si>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</si>
  <si>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</si>
  <si>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</si>
  <si>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</si>
  <si>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</si>
  <si>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</si>
  <si>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</si>
  <si>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</si>
  <si>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</si>
  <si>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</si>
  <si>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</si>
  <si>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</si>
  <si>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</si>
  <si>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</si>
  <si>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</si>
  <si>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</si>
  <si>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</si>
  <si>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</si>
  <si>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</si>
  <si>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</si>
  <si>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</si>
  <si>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</si>
  <si>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</si>
  <si>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</si>
  <si>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</si>
  <si>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</si>
  <si>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</si>
  <si>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</si>
  <si>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</si>
  <si>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</si>
  <si>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</si>
  <si>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</si>
  <si>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</si>
  <si>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</si>
  <si>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</si>
  <si>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</si>
  <si>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</si>
  <si>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</si>
  <si>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</si>
  <si>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</si>
  <si>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</si>
  <si>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</si>
  <si>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</si>
  <si>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</si>
  <si>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</si>
  <si>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</si>
  <si>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</si>
  <si>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</si>
  <si>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</si>
  <si>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</si>
  <si>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</si>
  <si>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</si>
  <si>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</si>
  <si>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</si>
  <si>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</si>
  <si>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</si>
  <si>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</si>
  <si>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</si>
  <si>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</si>
  <si>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</si>
  <si>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</si>
  <si>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</si>
  <si>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</si>
  <si>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</si>
  <si>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</si>
  <si>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</si>
  <si>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</si>
  <si>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</si>
  <si>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</si>
  <si>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</si>
  <si>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</si>
  <si>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</si>
  <si>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</si>
  <si>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</si>
  <si>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</si>
  <si>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</si>
  <si>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</si>
  <si>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</si>
  <si>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</si>
  <si>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</si>
  <si>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</si>
  <si>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</si>
  <si>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</si>
  <si>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</si>
  <si>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</si>
  <si>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</si>
  <si>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</si>
  <si>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</si>
  <si>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</si>
  <si>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</si>
  <si>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</si>
  <si>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</si>
  <si>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</si>
  <si>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</si>
  <si>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</si>
  <si>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</si>
  <si>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</si>
  <si>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</si>
  <si>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</si>
  <si>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</si>
  <si>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</si>
  <si>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</si>
  <si>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</si>
  <si>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</si>
  <si>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</si>
  <si>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</si>
  <si>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</si>
  <si>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</si>
  <si>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</si>
  <si>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</si>
  <si>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</si>
  <si>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</si>
  <si>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</si>
  <si>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</si>
  <si>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</si>
  <si>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</si>
  <si>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</si>
  <si>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</si>
  <si>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</si>
  <si>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</si>
  <si>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</si>
  <si>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</si>
  <si>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</si>
  <si>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</si>
  <si>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</si>
  <si>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</si>
  <si>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</si>
  <si>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</si>
  <si>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</si>
  <si>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</si>
  <si>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</si>
  <si>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</si>
  <si>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</si>
  <si>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</si>
  <si>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</si>
  <si>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</si>
  <si>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</si>
  <si>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</si>
  <si>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</si>
  <si>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</si>
  <si>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</si>
  <si>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</si>
  <si>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</si>
  <si>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</si>
  <si>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</si>
  <si>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</si>
  <si>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</si>
  <si>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</si>
  <si>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</si>
  <si>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</si>
  <si>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</si>
  <si>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</si>
  <si>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</si>
  <si>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</si>
  <si>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</si>
  <si>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</si>
  <si>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</si>
  <si>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</si>
  <si>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</si>
  <si>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</si>
  <si>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</si>
  <si>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</si>
  <si>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</si>
  <si>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</si>
  <si>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</si>
  <si>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</si>
  <si>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</si>
  <si>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</si>
  <si>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</si>
  <si>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</si>
  <si>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</si>
  <si>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</si>
  <si>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</si>
  <si>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</si>
  <si>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</si>
  <si>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</si>
  <si>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</si>
  <si>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</si>
  <si>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</si>
  <si>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</si>
  <si>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</si>
  <si>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</si>
  <si>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</si>
  <si>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</si>
  <si>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</si>
  <si>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</si>
  <si>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</si>
  <si>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</si>
  <si>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</si>
  <si>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</si>
  <si>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</si>
  <si>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</si>
  <si>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</si>
  <si>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</si>
  <si>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</si>
  <si>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</si>
  <si>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</si>
  <si>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</si>
  <si>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</si>
  <si>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</si>
  <si>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</si>
  <si>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</si>
  <si>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</si>
  <si>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</si>
  <si>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</si>
  <si>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</si>
  <si>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</si>
  <si>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</si>
  <si>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</si>
  <si>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</si>
  <si>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</si>
  <si>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</si>
  <si>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</si>
  <si>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</si>
  <si>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</si>
  <si>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</si>
  <si>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</si>
  <si>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</si>
  <si>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</si>
  <si>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</si>
  <si>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</si>
  <si>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</si>
  <si>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</si>
  <si>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</si>
  <si>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</si>
  <si>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</si>
  <si>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</si>
  <si>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</si>
  <si>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</si>
  <si>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</si>
  <si>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</si>
  <si>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</si>
  <si>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</si>
  <si>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</si>
  <si>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</si>
  <si>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</si>
  <si>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</si>
  <si>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</si>
  <si>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</si>
  <si>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</si>
  <si>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</si>
  <si>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</si>
  <si>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</si>
  <si>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</si>
  <si>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</si>
  <si>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</si>
  <si>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</si>
  <si>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</si>
  <si>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</si>
  <si>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</si>
  <si>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</si>
  <si>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</si>
  <si>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</si>
  <si>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</si>
  <si>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</si>
  <si>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</si>
  <si>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</si>
  <si>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</si>
  <si>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</si>
  <si>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</si>
  <si>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</si>
  <si>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</si>
  <si>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</si>
  <si>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</si>
  <si>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</si>
  <si>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</si>
  <si>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</si>
  <si>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</si>
  <si>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</si>
  <si>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</si>
  <si>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</si>
  <si>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</si>
  <si>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</si>
  <si>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</si>
  <si>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</si>
  <si>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</si>
  <si>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</si>
  <si>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</si>
  <si>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</si>
  <si>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</si>
  <si>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</si>
  <si>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</si>
  <si>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</si>
  <si>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</si>
  <si>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</si>
  <si>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</si>
  <si>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</si>
  <si>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</si>
  <si>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</si>
  <si>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</si>
  <si>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</si>
  <si>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</si>
  <si>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</si>
  <si>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</si>
  <si>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</si>
  <si>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</si>
  <si>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</si>
  <si>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</si>
  <si>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</si>
  <si>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</si>
  <si>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</si>
  <si>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</si>
  <si>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</si>
  <si>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</si>
  <si>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</si>
  <si>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</si>
  <si>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</si>
  <si>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</si>
  <si>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</si>
  <si>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</si>
  <si>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</si>
  <si>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</si>
  <si>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</si>
  <si>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</si>
  <si>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</si>
  <si>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</si>
  <si>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</si>
  <si>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</si>
  <si>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</si>
  <si>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</si>
  <si>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</si>
  <si>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</si>
  <si>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</si>
  <si>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</si>
  <si>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</si>
  <si>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</si>
  <si>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</si>
  <si>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</si>
  <si>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</si>
  <si>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</si>
  <si>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</si>
  <si>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</si>
  <si>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</si>
  <si>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</si>
  <si>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</si>
  <si>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</si>
  <si>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</si>
  <si>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</si>
  <si>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</si>
  <si>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</si>
  <si>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</si>
  <si>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</si>
  <si>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</si>
  <si>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</si>
  <si>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</si>
  <si>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</si>
  <si>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</si>
  <si>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</si>
  <si>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</si>
  <si>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</si>
  <si>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</si>
  <si>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</si>
  <si>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</si>
  <si>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</si>
  <si>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</si>
  <si>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</si>
  <si>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</si>
  <si>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</si>
  <si>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</si>
  <si>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</si>
  <si>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</si>
  <si>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</si>
  <si>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</si>
  <si>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</si>
  <si>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</si>
  <si>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</si>
  <si>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</si>
  <si>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</si>
  <si>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</si>
  <si>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</si>
  <si>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</si>
  <si>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</si>
  <si>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</si>
  <si>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</si>
  <si>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</si>
  <si>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</si>
  <si>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</si>
  <si>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</si>
  <si>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</si>
  <si>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</si>
  <si>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</si>
  <si>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</si>
  <si>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</si>
  <si>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</si>
  <si>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</si>
  <si>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</si>
  <si>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</si>
  <si>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</si>
  <si>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</si>
  <si>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</si>
  <si>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</si>
  <si>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</si>
  <si>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</si>
  <si>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</si>
  <si>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</si>
  <si>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</si>
  <si>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</si>
  <si>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</si>
  <si>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</si>
  <si>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</si>
  <si>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</si>
  <si>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</si>
  <si>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</si>
  <si>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</si>
  <si>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</si>
  <si>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</si>
  <si>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</si>
  <si>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</si>
  <si>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</si>
  <si>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</si>
  <si>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</si>
  <si>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</si>
  <si>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</si>
  <si>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</si>
  <si>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</si>
  <si>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</si>
  <si>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</si>
  <si>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</si>
  <si>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</si>
  <si>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</si>
  <si>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</si>
  <si>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</si>
  <si>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</si>
  <si>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</si>
  <si>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</si>
  <si>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</si>
  <si>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</si>
  <si>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</si>
  <si>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</si>
  <si>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</si>
  <si>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</si>
  <si>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</si>
  <si>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</si>
  <si>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</si>
  <si>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</si>
  <si>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</si>
  <si>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</si>
  <si>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</si>
  <si>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</si>
  <si>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</si>
  <si>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</si>
  <si>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</si>
  <si>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</si>
  <si>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</si>
  <si>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</si>
  <si>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</si>
  <si>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</si>
  <si>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</si>
  <si>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</si>
  <si>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</si>
  <si>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</si>
  <si>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</si>
  <si>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</si>
  <si>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</si>
  <si>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</si>
  <si>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</si>
  <si>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</si>
  <si>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</si>
  <si>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</si>
  <si>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</si>
  <si>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</si>
  <si>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</si>
  <si>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</si>
  <si>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</si>
  <si>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</si>
  <si>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</si>
  <si>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</si>
  <si>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</si>
  <si>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</si>
  <si>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</si>
  <si>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</si>
  <si>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</si>
  <si>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</si>
  <si>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</si>
  <si>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</si>
  <si>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</si>
  <si>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</si>
  <si>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</si>
  <si>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</si>
  <si>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</si>
  <si>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</si>
  <si>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</si>
  <si>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</si>
  <si>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</si>
  <si>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</si>
  <si>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</si>
  <si>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</si>
  <si>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</si>
  <si>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</si>
  <si>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</si>
  <si>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</si>
  <si>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</si>
  <si>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</si>
  <si>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</si>
  <si>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</si>
  <si>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</si>
  <si>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</si>
  <si>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</si>
  <si>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</si>
  <si>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</si>
  <si>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</si>
  <si>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</si>
  <si>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</si>
  <si>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</si>
  <si>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</si>
  <si>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</si>
  <si>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</si>
  <si>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</si>
  <si>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</si>
  <si>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</si>
  <si>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</si>
  <si>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</si>
  <si>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</si>
  <si>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</si>
  <si>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</si>
  <si>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</si>
  <si>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</si>
  <si>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</si>
  <si>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</si>
  <si>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</si>
  <si>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</si>
  <si>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</si>
  <si>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</si>
  <si>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</si>
  <si>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</si>
  <si>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</si>
  <si>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</si>
  <si>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</si>
  <si>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</si>
  <si>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</si>
  <si>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</si>
  <si>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</si>
  <si>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</si>
  <si>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</si>
  <si>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</si>
  <si>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</si>
  <si>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</si>
  <si>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</si>
  <si>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</si>
  <si>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</si>
  <si>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</si>
  <si>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</si>
  <si>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</si>
  <si>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</si>
  <si>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</si>
  <si>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</si>
  <si>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</si>
  <si>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</si>
  <si>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</si>
  <si>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</si>
  <si>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</si>
  <si>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</si>
  <si>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</si>
  <si>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</si>
  <si>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</si>
  <si>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</si>
  <si>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</si>
  <si>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</si>
  <si>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</si>
  <si>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</si>
  <si>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</si>
  <si>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</si>
  <si>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</si>
  <si>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</si>
  <si>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</si>
  <si>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</si>
  <si>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</si>
  <si>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</si>
  <si>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</si>
  <si>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</si>
  <si>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</si>
  <si>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</si>
  <si>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</si>
  <si>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</si>
  <si>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</si>
  <si>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</si>
  <si>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</si>
  <si>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</si>
  <si>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</si>
  <si>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</si>
  <si>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</si>
  <si>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</si>
  <si>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</si>
  <si>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</si>
  <si>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</si>
  <si>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</si>
  <si>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</si>
  <si>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</si>
  <si>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</si>
  <si>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</si>
  <si>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</si>
  <si>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</si>
  <si>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</si>
  <si>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</si>
  <si>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</si>
  <si>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</si>
  <si>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</si>
  <si>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</si>
  <si>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</si>
  <si>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</si>
  <si>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</si>
  <si>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</si>
  <si>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</si>
  <si>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</si>
  <si>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</si>
  <si>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</si>
  <si>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</si>
  <si>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</si>
  <si>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</si>
  <si>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</si>
  <si>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</si>
  <si>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</si>
  <si>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</si>
  <si>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</si>
  <si>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</si>
  <si>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</si>
  <si>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</si>
  <si>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</si>
  <si>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</si>
  <si>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</si>
  <si>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</si>
  <si>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</si>
  <si>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</si>
  <si>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</si>
  <si>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</si>
  <si>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</si>
  <si>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</si>
  <si>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</si>
  <si>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</si>
  <si>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</si>
  <si>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</si>
  <si>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</si>
  <si>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</si>
  <si>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</si>
  <si>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</si>
  <si>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</si>
  <si>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</si>
  <si>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</si>
  <si>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</si>
  <si>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</si>
  <si>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</si>
  <si>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</si>
  <si>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</si>
  <si>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</si>
  <si>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</si>
  <si>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</si>
  <si>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</si>
  <si>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</si>
  <si>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</si>
  <si>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</si>
  <si>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</si>
  <si>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</si>
  <si>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</si>
  <si>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</si>
  <si>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</si>
  <si>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</si>
  <si>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</si>
  <si>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</si>
  <si>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</si>
  <si>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</si>
  <si>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</si>
  <si>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</si>
  <si>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</si>
  <si>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</si>
  <si>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</si>
  <si>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</si>
  <si>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</si>
  <si>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</si>
  <si>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</si>
  <si>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</si>
  <si>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</si>
  <si>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</si>
  <si>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</si>
  <si>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</si>
  <si>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</si>
  <si>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</si>
  <si>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</si>
  <si>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</si>
  <si>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</si>
  <si>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</si>
  <si>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</si>
  <si>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</si>
  <si>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</si>
  <si>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</si>
  <si>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</si>
  <si>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</si>
  <si>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</si>
  <si>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</si>
  <si>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</si>
  <si>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</si>
  <si>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</si>
  <si>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</si>
  <si>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</si>
  <si>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</si>
  <si>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</si>
  <si>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</si>
  <si>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</si>
  <si>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</si>
  <si>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</si>
  <si>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</si>
  <si>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</si>
  <si>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</si>
  <si>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</si>
  <si>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</si>
  <si>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</si>
  <si>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</si>
  <si>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</si>
  <si>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</si>
  <si>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</si>
  <si>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</si>
  <si>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</si>
  <si>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</si>
  <si>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</si>
  <si>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</si>
  <si>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</si>
  <si>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</si>
  <si>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</si>
  <si>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</si>
  <si>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</si>
  <si>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</si>
  <si>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</si>
  <si>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</si>
  <si>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</si>
  <si>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</si>
  <si>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</si>
  <si>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</si>
  <si>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</si>
  <si>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</si>
  <si>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</si>
  <si>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</si>
  <si>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</si>
  <si>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</si>
  <si>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</si>
  <si>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</si>
  <si>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</si>
  <si>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</si>
  <si>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</si>
  <si>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</si>
  <si>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</si>
  <si>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</si>
  <si>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</si>
  <si>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</si>
  <si>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</si>
  <si>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</si>
  <si>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</si>
  <si>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</si>
  <si>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</si>
  <si>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</si>
  <si>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</si>
  <si>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</si>
  <si>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</si>
  <si>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</si>
  <si>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</si>
  <si>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</si>
  <si>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</si>
  <si>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</si>
  <si>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</si>
  <si>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</si>
  <si>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</si>
  <si>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</si>
  <si>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</si>
  <si>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</si>
  <si>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</si>
  <si>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</si>
  <si>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</si>
  <si>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</si>
  <si>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</si>
  <si>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</si>
  <si>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</si>
  <si>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</si>
  <si>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</si>
  <si>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</si>
  <si>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</si>
  <si>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</si>
  <si>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</si>
  <si>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</si>
  <si>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</si>
  <si>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</si>
  <si>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</si>
  <si>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</si>
  <si>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</si>
  <si>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</si>
  <si>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</si>
  <si>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</si>
  <si>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</si>
  <si>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</si>
  <si>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</si>
  <si>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</si>
  <si>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</si>
  <si>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</si>
  <si>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</si>
  <si>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</si>
  <si>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</si>
  <si>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</si>
  <si>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</si>
  <si>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</si>
  <si>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</si>
  <si>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</si>
  <si>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</si>
  <si>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</si>
  <si>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</si>
  <si>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</si>
  <si>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</si>
  <si>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</si>
  <si>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</si>
  <si>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</si>
  <si>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</si>
  <si>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</si>
  <si>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</si>
  <si>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</si>
  <si>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</si>
  <si>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</si>
  <si>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</si>
  <si>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</si>
  <si>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</si>
  <si>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</si>
  <si>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</si>
  <si>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</si>
  <si>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</si>
  <si>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</si>
  <si>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</si>
  <si>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</si>
  <si>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</si>
  <si>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</si>
  <si>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</si>
  <si>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</si>
  <si>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</si>
  <si>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</si>
  <si>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</si>
  <si>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</si>
  <si>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</si>
  <si>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</si>
  <si>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</si>
  <si>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</si>
  <si>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</si>
  <si>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</si>
  <si>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</si>
  <si>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</si>
  <si>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</si>
  <si>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</si>
  <si>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</si>
  <si>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</si>
  <si>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</si>
  <si>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</si>
  <si>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</si>
  <si>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</si>
  <si>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</si>
  <si>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</si>
  <si>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</si>
  <si>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</si>
  <si>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</si>
  <si>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</si>
  <si>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</si>
  <si>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</si>
  <si>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</si>
  <si>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</si>
  <si>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</si>
  <si>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</si>
  <si>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</si>
  <si>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</si>
  <si>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</si>
  <si>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</si>
  <si>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</si>
  <si>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</si>
  <si>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</si>
  <si>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</si>
  <si>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</si>
  <si>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</si>
  <si>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</si>
  <si>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</si>
  <si>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</si>
  <si>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</si>
  <si>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</si>
  <si>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</si>
  <si>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</si>
  <si>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</si>
  <si>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</si>
  <si>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</si>
  <si>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</si>
  <si>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</si>
  <si>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</si>
  <si>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</si>
  <si>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</si>
  <si>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</si>
  <si>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</si>
  <si>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</si>
  <si>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</si>
  <si>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</si>
  <si>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</si>
  <si>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</si>
  <si>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</si>
  <si>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</si>
  <si>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</si>
  <si>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</si>
  <si>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</si>
  <si>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</si>
  <si>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</si>
  <si>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</si>
  <si>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</si>
  <si>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</si>
  <si>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</si>
  <si>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</si>
  <si>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</si>
  <si>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</si>
  <si>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</si>
  <si>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</si>
  <si>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</si>
  <si>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</si>
  <si>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</si>
  <si>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</si>
  <si>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</si>
  <si>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</si>
  <si>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</si>
  <si>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</si>
  <si>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</si>
  <si>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</si>
  <si>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</si>
  <si>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</si>
  <si>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</si>
  <si>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</si>
  <si>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</si>
  <si>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</si>
  <si>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</si>
  <si>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</si>
  <si>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</si>
  <si>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</si>
  <si>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</si>
  <si>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</si>
  <si>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</si>
  <si>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</si>
  <si>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</si>
  <si>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</si>
  <si>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</si>
  <si>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</si>
  <si>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</si>
  <si>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</si>
  <si>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</si>
  <si>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</si>
  <si>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</si>
  <si>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</si>
  <si>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</si>
  <si>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</si>
  <si>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</si>
  <si>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</si>
  <si>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</si>
  <si>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</si>
  <si>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</si>
  <si>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</si>
  <si>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</si>
  <si>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</si>
  <si>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</si>
  <si>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</si>
  <si>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</si>
  <si>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</si>
  <si>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</si>
  <si>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</si>
  <si>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</si>
  <si>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</si>
  <si>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</si>
  <si>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</si>
  <si>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</si>
  <si>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</si>
  <si>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</si>
  <si>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</si>
  <si>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</si>
  <si>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</si>
  <si>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</si>
  <si>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</si>
  <si>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</si>
  <si>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</si>
  <si>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</si>
  <si>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</si>
  <si>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</si>
  <si>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</si>
  <si>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</si>
  <si>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</si>
  <si>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</si>
  <si>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</si>
  <si>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</si>
  <si>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</si>
  <si>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</si>
  <si>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</si>
  <si>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</si>
  <si>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</si>
  <si>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</si>
  <si>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</si>
  <si>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</si>
  <si>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</si>
  <si>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</si>
  <si>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</si>
  <si>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</si>
  <si>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</si>
  <si>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</si>
  <si>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</si>
  <si>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</si>
  <si>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</si>
  <si>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</si>
  <si>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</si>
  <si>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</si>
  <si>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</si>
  <si>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</si>
  <si>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</si>
  <si>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</si>
  <si>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</si>
  <si>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</si>
  <si>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</si>
  <si>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</si>
  <si>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</si>
  <si>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</si>
  <si>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</si>
  <si>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</si>
  <si>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</si>
  <si>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</si>
  <si>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</si>
  <si>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</si>
  <si>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</si>
  <si>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</si>
  <si>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</si>
  <si>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</si>
  <si>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</si>
  <si>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</si>
  <si>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</si>
  <si>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</si>
  <si>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</si>
  <si>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</si>
  <si>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</si>
  <si>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</si>
  <si>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</si>
  <si>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</si>
  <si>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</si>
  <si>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</si>
  <si>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</si>
  <si>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</si>
  <si>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</si>
  <si>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</si>
  <si>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</si>
  <si>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</si>
  <si>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</si>
  <si>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</si>
  <si>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</si>
  <si>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</si>
  <si>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</si>
  <si>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</si>
  <si>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</si>
  <si>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</si>
  <si>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</si>
  <si>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</si>
  <si>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</si>
  <si>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</si>
  <si>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</si>
  <si>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</si>
  <si>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</si>
  <si>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</si>
  <si>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</si>
  <si>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</si>
  <si>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</si>
  <si>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</si>
  <si>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</si>
  <si>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</si>
  <si>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</si>
  <si>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</si>
  <si>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</si>
  <si>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</si>
  <si>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</si>
  <si>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</si>
  <si>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</si>
  <si>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</si>
  <si>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</si>
  <si>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</si>
  <si>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</si>
  <si>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</si>
  <si>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</si>
  <si>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</si>
  <si>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</si>
  <si>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</si>
  <si>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</si>
  <si>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</si>
  <si>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</si>
  <si>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</si>
  <si>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</si>
  <si>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</si>
  <si>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</si>
  <si>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</si>
  <si>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</si>
  <si>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</si>
  <si>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</si>
  <si>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</si>
  <si>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</si>
  <si>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</si>
  <si>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</si>
  <si>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</si>
  <si>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</si>
  <si>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</si>
  <si>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</si>
  <si>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</si>
  <si>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</si>
  <si>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</si>
  <si>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</si>
  <si>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</si>
  <si>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</si>
  <si>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</si>
  <si>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</si>
  <si>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</si>
  <si>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</si>
  <si>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</si>
  <si>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</si>
  <si>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</si>
  <si>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</si>
  <si>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</si>
  <si>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</si>
  <si>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</si>
  <si>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</si>
  <si>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</si>
  <si>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</si>
  <si>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</si>
  <si>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</si>
  <si>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</si>
  <si>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</si>
  <si>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</si>
  <si>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</si>
  <si>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</si>
  <si>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</si>
  <si>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</si>
  <si>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</si>
  <si>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</si>
  <si>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</si>
  <si>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</si>
  <si>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</si>
  <si>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</si>
  <si>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</si>
  <si>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</si>
  <si>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</si>
  <si>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</si>
  <si>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</si>
  <si>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</si>
  <si>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</si>
  <si>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</si>
  <si>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</si>
  <si>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</si>
  <si>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</si>
  <si>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</si>
  <si>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</si>
  <si>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</si>
  <si>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</si>
  <si>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</si>
  <si>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</si>
  <si>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</si>
  <si>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</si>
  <si>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</si>
  <si>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</si>
  <si>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</si>
  <si>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</si>
  <si>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</si>
  <si>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</si>
  <si>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</si>
  <si>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</si>
  <si>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</si>
  <si>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</si>
  <si>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</si>
  <si>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</si>
  <si>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</si>
  <si>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</si>
  <si>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</si>
  <si>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</si>
  <si>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</si>
  <si>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</si>
  <si>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</si>
  <si>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</si>
  <si>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</si>
  <si>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</si>
  <si>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</si>
  <si>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</si>
  <si>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</si>
  <si>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</si>
  <si>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</si>
  <si>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</si>
  <si>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</si>
  <si>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</si>
  <si>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</si>
  <si>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</si>
  <si>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</si>
  <si>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</si>
  <si>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</si>
  <si>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</si>
  <si>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</si>
  <si>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</si>
  <si>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</si>
  <si>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</si>
  <si>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</si>
  <si>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</si>
  <si>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</si>
  <si>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</si>
  <si>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</si>
  <si>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</si>
  <si>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</si>
  <si>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</si>
  <si>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</si>
  <si>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</si>
  <si>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</si>
  <si>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</si>
  <si>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</si>
  <si>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</si>
  <si>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</si>
  <si>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</si>
  <si>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</si>
  <si>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</si>
  <si>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</si>
  <si>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</si>
  <si>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</si>
  <si>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</si>
  <si>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</si>
  <si>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</si>
  <si>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</si>
  <si>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</si>
  <si>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</si>
  <si>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</si>
  <si>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</si>
  <si>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</si>
  <si>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</si>
  <si>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</si>
  <si>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</si>
  <si>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</si>
  <si>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</si>
  <si>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</si>
  <si>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</si>
  <si>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</si>
  <si>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</si>
  <si>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</si>
  <si>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</si>
  <si>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</si>
  <si>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</si>
  <si>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</si>
  <si>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</si>
  <si>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</si>
  <si>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</si>
  <si>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</si>
  <si>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</si>
  <si>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</si>
  <si>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</si>
  <si>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</si>
  <si>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</si>
  <si>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</si>
  <si>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</si>
  <si>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</si>
  <si>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</si>
  <si>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</si>
  <si>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</si>
  <si>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</si>
  <si>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</si>
  <si>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</si>
  <si>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</si>
  <si>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</si>
  <si>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</si>
  <si>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</si>
  <si>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</si>
  <si>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</si>
  <si>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</si>
  <si>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</si>
  <si>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</si>
  <si>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</si>
  <si>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</si>
  <si>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</si>
  <si>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</si>
  <si>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</si>
  <si>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</si>
  <si>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</si>
  <si>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</si>
  <si>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</si>
  <si>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</si>
  <si>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</si>
  <si>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</si>
  <si>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</si>
  <si>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</si>
  <si>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</si>
  <si>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</si>
  <si>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</si>
  <si>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</si>
  <si>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</si>
  <si>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</si>
  <si>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</si>
  <si>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</si>
  <si>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</si>
  <si>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</si>
  <si>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</si>
  <si>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</si>
  <si>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</si>
  <si>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</si>
  <si>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</si>
  <si>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</si>
  <si>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</si>
  <si>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</si>
  <si>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</si>
  <si>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</si>
  <si>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</si>
  <si>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</si>
  <si>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</si>
  <si>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</si>
  <si>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</si>
  <si>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</si>
  <si>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</si>
  <si>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</si>
  <si>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</si>
  <si>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</si>
  <si>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</si>
  <si>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</si>
  <si>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</si>
  <si>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</si>
  <si>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</si>
  <si>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</si>
  <si>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</si>
  <si>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</si>
  <si>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</si>
  <si>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</si>
  <si>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</si>
  <si>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</si>
  <si>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</si>
  <si>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</si>
  <si>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</si>
  <si>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</si>
  <si>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</si>
  <si>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</si>
  <si>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</si>
  <si>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</si>
  <si>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</si>
  <si>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</si>
  <si>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</si>
  <si>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</si>
  <si>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</si>
  <si>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</si>
  <si>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</si>
  <si>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</si>
  <si>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</si>
  <si>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</si>
  <si>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</si>
  <si>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</si>
  <si>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</si>
  <si>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</si>
  <si>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</si>
  <si>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</si>
  <si>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</si>
  <si>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</si>
  <si>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</si>
  <si>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</si>
  <si>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</si>
  <si>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</si>
  <si>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</si>
  <si>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</si>
  <si>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</si>
  <si>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</si>
  <si>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</si>
  <si>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</si>
  <si>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</si>
  <si>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</si>
  <si>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</si>
  <si>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</si>
  <si>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</si>
  <si>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</si>
  <si>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</si>
  <si>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</si>
  <si>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</si>
  <si>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</si>
  <si>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</si>
  <si>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</si>
  <si>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</si>
  <si>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</si>
  <si>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</si>
  <si>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</si>
  <si>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</si>
  <si>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</si>
  <si>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</si>
  <si>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</si>
  <si>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</si>
  <si>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</si>
  <si>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</si>
  <si>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</si>
  <si>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</si>
  <si>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</si>
  <si>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</si>
  <si>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</si>
  <si>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</si>
  <si>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</si>
  <si>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</si>
  <si>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</si>
  <si>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</si>
  <si>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</si>
  <si>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</si>
  <si>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</si>
  <si>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</si>
  <si>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</si>
  <si>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</si>
  <si>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</si>
  <si>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</si>
  <si>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</si>
  <si>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</si>
  <si>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</si>
  <si>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</si>
  <si>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</si>
  <si>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</si>
  <si>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</si>
  <si>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</si>
  <si>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</si>
  <si>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</si>
  <si>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</si>
  <si>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</si>
  <si>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</si>
  <si>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</si>
  <si>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</si>
  <si>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</si>
  <si>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</si>
  <si>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</si>
  <si>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</si>
  <si>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</si>
  <si>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</si>
  <si>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</si>
  <si>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</si>
  <si>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</si>
  <si>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</si>
  <si>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</si>
  <si>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</si>
  <si>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</si>
  <si>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</si>
  <si>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</si>
  <si>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</si>
  <si>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</si>
  <si>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</si>
  <si>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</si>
  <si>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</si>
  <si>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</si>
  <si>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</si>
  <si>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</si>
  <si>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</si>
  <si>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</si>
  <si>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</si>
  <si>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</si>
  <si>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</si>
  <si>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</si>
  <si>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</si>
  <si>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</si>
  <si>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</si>
  <si>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</si>
  <si>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</si>
  <si>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</si>
  <si>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</si>
  <si>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</si>
  <si>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</si>
  <si>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</si>
  <si>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</si>
  <si>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</si>
  <si>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</si>
  <si>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</si>
  <si>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</si>
  <si>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</si>
  <si>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</si>
  <si>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</si>
  <si>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</si>
  <si>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</si>
  <si>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</si>
  <si>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</si>
  <si>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</si>
  <si>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</si>
  <si>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</si>
  <si>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</si>
  <si>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</si>
  <si>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</si>
  <si>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</si>
  <si>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</si>
  <si>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</si>
  <si>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</si>
  <si>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</si>
  <si>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</si>
  <si>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</si>
  <si>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</si>
  <si>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</si>
  <si>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</si>
  <si>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</si>
  <si>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</si>
  <si>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</si>
  <si>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</si>
  <si>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</si>
  <si>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</si>
  <si>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</si>
  <si>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</si>
  <si>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</si>
  <si>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</si>
  <si>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</si>
  <si>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</si>
  <si>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</si>
  <si>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</si>
  <si>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</si>
  <si>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</si>
  <si>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</si>
  <si>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</si>
  <si>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</si>
  <si>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</si>
  <si>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</si>
  <si>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</si>
  <si>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</si>
  <si>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</si>
  <si>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</si>
  <si>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</si>
  <si>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</si>
  <si>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</si>
  <si>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</si>
  <si>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</si>
  <si>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</si>
  <si>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</si>
  <si>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</si>
  <si>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</si>
  <si>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</si>
  <si>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</si>
  <si>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</si>
  <si>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</si>
  <si>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</si>
  <si>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</si>
  <si>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</si>
  <si>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</si>
  <si>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</si>
  <si>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</si>
  <si>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</si>
  <si>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</si>
  <si>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</si>
  <si>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</si>
  <si>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</si>
  <si>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</si>
  <si>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</si>
  <si>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</si>
  <si>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</si>
  <si>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</si>
  <si>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</si>
  <si>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</si>
  <si>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</si>
  <si>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</si>
  <si>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</si>
  <si>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</si>
  <si>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</si>
  <si>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</si>
  <si>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</si>
  <si>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</si>
  <si>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</si>
  <si>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</si>
  <si>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</si>
  <si>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</si>
  <si>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</si>
  <si>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</si>
  <si>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</si>
  <si>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</si>
  <si>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</si>
  <si>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</si>
  <si>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</si>
  <si>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</si>
  <si>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</si>
  <si>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</si>
  <si>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</si>
  <si>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</si>
  <si>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</si>
  <si>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</si>
  <si>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</si>
  <si>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</si>
  <si>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</si>
  <si>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</si>
  <si>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</si>
  <si>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</si>
  <si>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</si>
  <si>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</si>
  <si>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</si>
  <si>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</si>
  <si>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</si>
  <si>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</si>
  <si>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</si>
  <si>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</si>
  <si>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</si>
  <si>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</si>
  <si>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</si>
  <si>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</si>
  <si>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</si>
  <si>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</si>
  <si>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</si>
  <si>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</si>
  <si>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</si>
  <si>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</si>
  <si>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</si>
  <si>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</si>
  <si>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</si>
  <si>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</si>
  <si>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</si>
  <si>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</si>
  <si>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</si>
  <si>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</si>
  <si>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</si>
  <si>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</si>
  <si>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</si>
  <si>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</si>
  <si>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</si>
  <si>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</si>
  <si>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</si>
  <si>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</si>
  <si>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</si>
  <si>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</si>
  <si>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</si>
  <si>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</si>
  <si>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</si>
  <si>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</si>
  <si>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</si>
  <si>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</si>
  <si>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</si>
  <si>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</si>
  <si>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</si>
  <si>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</si>
  <si>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</si>
  <si>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</si>
  <si>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</si>
  <si>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</si>
  <si>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</si>
  <si>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</si>
  <si>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</si>
  <si>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</si>
  <si>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</si>
  <si>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</si>
  <si>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</si>
  <si>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</si>
  <si>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</si>
  <si>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</si>
  <si>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</si>
  <si>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</si>
  <si>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</si>
  <si>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</si>
  <si>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</si>
  <si>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</si>
  <si>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</si>
  <si>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</si>
  <si>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</si>
  <si>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</si>
  <si>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</si>
  <si>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</si>
  <si>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</si>
  <si>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</si>
  <si>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</si>
  <si>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</si>
  <si>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</si>
  <si>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</si>
  <si>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</si>
  <si>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</si>
  <si>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</si>
  <si>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</si>
  <si>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</si>
  <si>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</si>
  <si>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</si>
  <si>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</si>
  <si>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</si>
  <si>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</si>
  <si>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</si>
  <si>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</si>
  <si>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</si>
  <si>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</si>
  <si>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</si>
  <si>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</si>
  <si>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</si>
  <si>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</si>
  <si>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</si>
  <si>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</si>
  <si>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</si>
  <si>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</si>
  <si>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</si>
  <si>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</si>
  <si>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</si>
  <si>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</si>
  <si>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</si>
  <si>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</si>
  <si>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</si>
  <si>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</si>
  <si>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</si>
  <si>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</si>
  <si>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</si>
  <si>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</si>
  <si>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</si>
  <si>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</si>
  <si>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</si>
  <si>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</si>
  <si>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</si>
  <si>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</si>
  <si>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</si>
  <si>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</si>
  <si>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</si>
  <si>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</si>
  <si>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</si>
  <si>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</si>
  <si>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</si>
  <si>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</si>
  <si>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</si>
  <si>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</si>
  <si>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</si>
  <si>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</si>
  <si>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</si>
  <si>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</si>
  <si>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</si>
  <si>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</si>
  <si>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</si>
  <si>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</si>
  <si>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</si>
  <si>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</si>
  <si>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</si>
  <si>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</si>
  <si>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</si>
  <si>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</si>
  <si>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</si>
  <si>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</si>
  <si>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</si>
  <si>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</si>
  <si>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</si>
  <si>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</si>
  <si>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</si>
  <si>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</si>
  <si>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</si>
  <si>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</si>
  <si>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</si>
  <si>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</si>
  <si>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</si>
  <si>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</si>
  <si>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</si>
  <si>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</si>
  <si>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</si>
  <si>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</si>
  <si>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</si>
  <si>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</si>
  <si>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</si>
  <si>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</si>
  <si>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</si>
  <si>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</si>
  <si>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</si>
  <si>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</si>
  <si>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</si>
  <si>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</si>
  <si>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</si>
  <si>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</si>
  <si>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</si>
  <si>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</si>
  <si>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</si>
  <si>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</si>
  <si>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</si>
  <si>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</si>
  <si>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</si>
  <si>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</si>
  <si>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</si>
  <si>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</si>
  <si>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</si>
  <si>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</si>
  <si>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</si>
  <si>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</si>
  <si>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</si>
  <si>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</si>
  <si>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</si>
  <si>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</si>
  <si>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</si>
  <si>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</si>
  <si>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</si>
  <si>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</si>
  <si>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</si>
  <si>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</si>
  <si>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</si>
  <si>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</si>
  <si>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</si>
  <si>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</si>
  <si>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</si>
  <si>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</si>
  <si>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</si>
  <si>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</si>
  <si>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</si>
  <si>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</si>
  <si>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</si>
  <si>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</si>
  <si>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</si>
  <si>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</si>
  <si>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</si>
  <si>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</si>
  <si>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</si>
  <si>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</si>
  <si>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</si>
  <si>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</si>
  <si>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</si>
  <si>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</si>
  <si>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</si>
  <si>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</si>
  <si>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</si>
  <si>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</si>
  <si>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</si>
  <si>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</si>
  <si>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</si>
  <si>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</si>
  <si>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</si>
  <si>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</si>
  <si>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</si>
  <si>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</si>
  <si>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</si>
  <si>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</si>
  <si>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</si>
  <si>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</si>
  <si>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</si>
  <si>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</si>
  <si>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</si>
  <si>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</si>
  <si>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</si>
  <si>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</si>
  <si>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</si>
  <si>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</si>
  <si>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</si>
  <si>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</si>
  <si>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</si>
  <si>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</si>
  <si>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</si>
  <si>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</si>
  <si>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</si>
  <si>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</si>
  <si>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</si>
  <si>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</si>
  <si>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</si>
  <si>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</si>
  <si>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</si>
  <si>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</si>
  <si>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</si>
  <si>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</si>
  <si>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</si>
  <si>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</si>
  <si>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</si>
  <si>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</si>
  <si>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</si>
  <si>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</si>
  <si>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</si>
  <si>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</si>
  <si>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</si>
  <si>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</si>
  <si>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</si>
  <si>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</si>
  <si>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</si>
  <si>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</si>
  <si>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</si>
  <si>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</si>
  <si>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</si>
  <si>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</si>
  <si>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</si>
  <si>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</si>
  <si>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</si>
  <si>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</si>
  <si>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</si>
  <si>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</si>
  <si>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</si>
  <si>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</si>
  <si>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</si>
  <si>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</si>
  <si>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</si>
  <si>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</si>
  <si>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</si>
  <si>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</si>
  <si>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</si>
  <si>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</si>
  <si>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</si>
  <si>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</si>
  <si>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</si>
  <si>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</si>
  <si>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</si>
  <si>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</si>
  <si>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</si>
  <si>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</si>
  <si>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</si>
  <si>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</si>
  <si>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</si>
  <si>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</si>
  <si>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</si>
  <si>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</si>
  <si>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</si>
  <si>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</si>
  <si>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</si>
  <si>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</si>
  <si>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</si>
  <si>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</si>
  <si>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</si>
  <si>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</si>
  <si>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</si>
  <si>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</si>
  <si>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</si>
  <si>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</si>
  <si>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</si>
  <si>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</si>
  <si>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</si>
  <si>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</si>
  <si>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</si>
  <si>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</si>
  <si>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</si>
  <si>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</si>
  <si>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</si>
  <si>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</si>
  <si>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</si>
  <si>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</si>
  <si>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</si>
  <si>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</si>
  <si>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</si>
  <si>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</si>
  <si>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</si>
  <si>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</si>
  <si>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</si>
  <si>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</si>
  <si>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</si>
  <si>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</si>
  <si>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</si>
  <si>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</si>
  <si>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</si>
  <si>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</si>
  <si>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</si>
  <si>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</si>
  <si>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</si>
  <si>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</si>
  <si>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</si>
  <si>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</si>
  <si>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</si>
  <si>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</si>
  <si>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</si>
  <si>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</si>
  <si>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</si>
  <si>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</si>
  <si>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</si>
  <si>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</si>
  <si>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</si>
  <si>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</si>
  <si>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</si>
  <si>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</si>
  <si>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</si>
  <si>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</si>
  <si>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</si>
  <si>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</si>
  <si>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</si>
  <si>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</si>
  <si>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</si>
  <si>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</si>
  <si>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</si>
  <si>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</si>
  <si>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</si>
  <si>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</si>
  <si>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</si>
  <si>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</si>
  <si>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</si>
  <si>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</si>
  <si>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</si>
  <si>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</si>
  <si>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</si>
  <si>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</si>
  <si>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</si>
  <si>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</si>
  <si>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</si>
  <si>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</si>
  <si>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</si>
  <si>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</si>
  <si>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</si>
  <si>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</si>
  <si>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</si>
  <si>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</si>
  <si>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</si>
  <si>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</si>
  <si>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</si>
  <si>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</si>
  <si>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</si>
  <si>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</si>
  <si>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</si>
  <si>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</si>
  <si>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</si>
  <si>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</si>
  <si>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</si>
  <si>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</si>
  <si>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</si>
  <si>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</si>
  <si>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</si>
  <si>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</si>
  <si>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</si>
  <si>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</si>
  <si>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</si>
  <si>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</si>
  <si>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</si>
  <si>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</si>
  <si>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</si>
  <si>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</si>
  <si>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</si>
  <si>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</si>
  <si>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</si>
  <si>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</si>
  <si>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</si>
  <si>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</si>
  <si>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</si>
  <si>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</si>
  <si>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</si>
  <si>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</si>
  <si>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</si>
  <si>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</si>
  <si>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</si>
  <si>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</si>
  <si>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</si>
  <si>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</si>
  <si>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</si>
  <si>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</si>
  <si>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</si>
  <si>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</si>
  <si>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</si>
  <si>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</si>
  <si>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</si>
  <si>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</si>
  <si>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</si>
  <si>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</si>
  <si>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</si>
  <si>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</si>
  <si>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</si>
  <si>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</si>
  <si>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</si>
  <si>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</si>
  <si>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</si>
  <si>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</si>
  <si>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</si>
  <si>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</si>
  <si>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</si>
  <si>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</si>
  <si>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</si>
  <si>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</si>
  <si>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</si>
  <si>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</si>
  <si>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</si>
  <si>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</si>
  <si>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</si>
  <si>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</si>
  <si>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</si>
  <si>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</si>
  <si>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</si>
  <si>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</si>
  <si>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</si>
  <si>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</si>
  <si>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</si>
  <si>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</si>
  <si>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</si>
  <si>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</si>
  <si>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</si>
  <si>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</si>
  <si>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</si>
  <si>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</si>
  <si>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</si>
  <si>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</si>
  <si>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</si>
  <si>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</si>
  <si>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</si>
  <si>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</si>
  <si>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</si>
  <si>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</si>
  <si>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</si>
  <si>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</si>
  <si>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</si>
  <si>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</si>
  <si>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</si>
  <si>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</si>
  <si>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</si>
  <si>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</si>
  <si>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</si>
  <si>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</si>
  <si>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</si>
  <si>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</si>
  <si>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</si>
  <si>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</si>
  <si>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</si>
  <si>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</si>
  <si>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</si>
  <si>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</si>
  <si>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</si>
  <si>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</si>
  <si>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</si>
  <si>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</si>
  <si>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</si>
  <si>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</si>
  <si>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</si>
  <si>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</si>
  <si>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</si>
  <si>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</si>
  <si>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</si>
  <si>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</si>
  <si>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</si>
  <si>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</si>
  <si>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</si>
  <si>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</si>
  <si>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</si>
  <si>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</si>
  <si>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</si>
  <si>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</si>
  <si>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</si>
  <si>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</si>
  <si>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</si>
  <si>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</si>
  <si>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</si>
  <si>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</si>
  <si>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</si>
  <si>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</si>
  <si>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</si>
  <si>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</si>
  <si>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</si>
  <si>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</si>
  <si>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</si>
  <si>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</si>
  <si>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</si>
  <si>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</si>
  <si>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</si>
  <si>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</si>
  <si>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</si>
  <si>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</si>
  <si>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</si>
  <si>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</si>
  <si>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</si>
  <si>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</si>
  <si>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</si>
  <si>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</si>
  <si>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</si>
  <si>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</si>
  <si>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</si>
  <si>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</si>
  <si>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</si>
  <si>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</si>
  <si>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</si>
  <si>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</si>
  <si>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</si>
  <si>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</si>
  <si>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</si>
  <si>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</si>
  <si>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</si>
  <si>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</si>
  <si>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</si>
  <si>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</si>
  <si>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</si>
  <si>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</si>
  <si>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</si>
  <si>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</si>
  <si>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</si>
  <si>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</si>
  <si>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</si>
  <si>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</si>
  <si>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</si>
  <si>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</si>
  <si>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</si>
  <si>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</si>
  <si>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</si>
  <si>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</si>
  <si>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</si>
  <si>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</si>
  <si>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</si>
  <si>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</si>
  <si>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</si>
  <si>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</si>
  <si>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</si>
  <si>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</si>
  <si>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</si>
  <si>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</si>
  <si>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</si>
  <si>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</si>
  <si>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</si>
  <si>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</si>
  <si>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</si>
  <si>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</si>
  <si>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</si>
  <si>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</si>
  <si>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</si>
  <si>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</si>
  <si>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</si>
  <si>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</si>
  <si>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</si>
  <si>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</si>
  <si>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</si>
  <si>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</si>
  <si>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</si>
  <si>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</si>
  <si>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</si>
  <si>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</si>
  <si>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</si>
  <si>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</si>
  <si>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</si>
  <si>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</si>
  <si>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</si>
  <si>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</si>
  <si>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</si>
  <si>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</si>
  <si>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</si>
  <si>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</si>
  <si>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</si>
  <si>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</si>
  <si>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</si>
  <si>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</si>
  <si>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</si>
  <si>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</si>
  <si>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</si>
  <si>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</si>
  <si>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</si>
  <si>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</si>
  <si>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</si>
  <si>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</si>
  <si>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</si>
  <si>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</si>
  <si>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</si>
  <si>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</si>
  <si>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</si>
  <si>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</si>
  <si>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</si>
  <si>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</si>
  <si>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</si>
  <si>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</si>
  <si>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</si>
  <si>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</si>
  <si>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</si>
  <si>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</si>
  <si>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</si>
  <si>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</si>
  <si>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</si>
  <si>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</si>
  <si>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</si>
  <si>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</si>
  <si>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</si>
  <si>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</si>
  <si>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</si>
  <si>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</si>
  <si>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</si>
  <si>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</si>
  <si>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</si>
  <si>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</si>
  <si>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</si>
  <si>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</si>
  <si>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</si>
  <si>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</si>
  <si>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</si>
  <si>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</si>
  <si>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</si>
  <si>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</si>
  <si>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</si>
  <si>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</si>
  <si>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</si>
  <si>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</si>
  <si>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</si>
  <si>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</si>
  <si>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</si>
  <si>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</si>
  <si>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</si>
  <si>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</si>
  <si>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</si>
  <si>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</si>
  <si>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</si>
  <si>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</si>
  <si>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</si>
  <si>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</si>
  <si>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</si>
  <si>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</si>
  <si>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</si>
  <si>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</si>
  <si>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</si>
  <si>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</si>
  <si>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</si>
  <si>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</si>
  <si>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</si>
  <si>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</si>
  <si>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</si>
  <si>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</si>
  <si>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</si>
  <si>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</si>
  <si>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</si>
  <si>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</si>
  <si>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</si>
  <si>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</si>
  <si>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</si>
  <si>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</si>
  <si>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</si>
  <si>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</si>
  <si>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</si>
  <si>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</si>
  <si>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</si>
  <si>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</si>
  <si>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</si>
  <si>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</si>
  <si>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</si>
  <si>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</si>
  <si>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</si>
  <si>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</si>
  <si>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</si>
  <si>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</si>
  <si>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</si>
  <si>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</si>
  <si>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</si>
  <si>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</si>
  <si>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</si>
  <si>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</si>
  <si>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</si>
  <si>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</si>
  <si>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</si>
  <si>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</si>
  <si>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</si>
  <si>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</si>
  <si>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</si>
  <si>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</si>
  <si>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</si>
  <si>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</si>
  <si>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</si>
  <si>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</si>
  <si>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</si>
  <si>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</si>
  <si>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</si>
  <si>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</si>
  <si>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</si>
  <si>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</si>
  <si>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</si>
  <si>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</si>
  <si>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</si>
  <si>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</si>
  <si>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</si>
  <si>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</si>
  <si>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</si>
  <si>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</si>
  <si>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</si>
  <si>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</si>
  <si>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</si>
  <si>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</si>
  <si>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</si>
  <si>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</si>
  <si>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</si>
  <si>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</si>
  <si>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</si>
  <si>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</si>
  <si>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</si>
  <si>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</si>
  <si>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</si>
  <si>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</si>
  <si>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</si>
  <si>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</si>
  <si>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</si>
  <si>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</si>
  <si>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</si>
  <si>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</si>
  <si>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</si>
  <si>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</si>
  <si>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</si>
  <si>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</si>
  <si>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</si>
  <si>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</si>
  <si>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</si>
  <si>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</si>
  <si>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</si>
  <si>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</si>
  <si>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</si>
  <si>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</si>
  <si>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</si>
  <si>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</si>
  <si>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</si>
  <si>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</si>
  <si>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</si>
  <si>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</si>
  <si>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</si>
  <si>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</si>
  <si>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</si>
  <si>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</si>
  <si>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</si>
  <si>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</si>
  <si>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</si>
  <si>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</si>
  <si>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</si>
  <si>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</si>
  <si>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</si>
  <si>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</si>
  <si>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</si>
  <si>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</si>
  <si>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</si>
  <si>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</si>
  <si>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</si>
  <si>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</si>
  <si>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</si>
  <si>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</si>
  <si>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</si>
  <si>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</si>
  <si>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</si>
  <si>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</si>
  <si>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</si>
  <si>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</si>
  <si>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</si>
  <si>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</si>
  <si>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</si>
  <si>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</si>
  <si>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</si>
  <si>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</si>
  <si>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</si>
  <si>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</si>
  <si>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</si>
  <si>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</si>
  <si>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</si>
  <si>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</si>
  <si>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</si>
  <si>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</si>
  <si>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</si>
  <si>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</si>
  <si>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</si>
  <si>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</si>
  <si>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</si>
  <si>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</si>
  <si>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</si>
  <si>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</si>
  <si>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</si>
  <si>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</si>
  <si>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</si>
  <si>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</si>
  <si>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</si>
  <si>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</si>
  <si>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</si>
  <si>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</si>
  <si>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</si>
  <si>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</si>
  <si>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</si>
  <si>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</si>
  <si>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</si>
  <si>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</si>
  <si>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</si>
  <si>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</si>
  <si>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</si>
  <si>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</si>
  <si>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</si>
  <si>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</si>
  <si>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</si>
  <si>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</si>
  <si>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</si>
  <si>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</si>
  <si>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</si>
  <si>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</si>
  <si>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</si>
  <si>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</si>
  <si>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</si>
  <si>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</si>
  <si>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</si>
  <si>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</si>
  <si>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</si>
  <si>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</si>
  <si>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</si>
  <si>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</si>
  <si>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</si>
  <si>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</si>
  <si>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</si>
  <si>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</si>
  <si>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</si>
  <si>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</si>
  <si>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</si>
  <si>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</si>
  <si>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</si>
  <si>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</si>
  <si>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</si>
  <si>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</si>
  <si>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</si>
  <si>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</si>
  <si>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</si>
  <si>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</si>
  <si>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</si>
  <si>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</si>
  <si>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</si>
  <si>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</si>
  <si>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</si>
  <si>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</si>
  <si>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</si>
  <si>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</si>
  <si>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</si>
  <si>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</si>
  <si>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</si>
  <si>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</si>
  <si>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</si>
  <si>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</si>
  <si>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</si>
  <si>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</si>
  <si>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</si>
  <si>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</si>
  <si>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</si>
  <si>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</si>
  <si>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</si>
  <si>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</si>
  <si>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</si>
  <si>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</si>
  <si>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</si>
  <si>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</si>
  <si>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</si>
  <si>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</si>
  <si>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</si>
  <si>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</si>
  <si>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</si>
  <si>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</si>
  <si>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</si>
  <si>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</si>
  <si>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</si>
  <si>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</si>
  <si>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</si>
  <si>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</si>
  <si>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</si>
  <si>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</si>
  <si>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</si>
  <si>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</si>
  <si>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</si>
  <si>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</si>
  <si>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</si>
  <si>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</si>
  <si>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</si>
  <si>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</si>
  <si>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</si>
  <si>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</si>
  <si>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</si>
  <si>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</si>
  <si>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</si>
  <si>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</si>
  <si>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</si>
  <si>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</si>
  <si>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</si>
  <si>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</si>
  <si>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</si>
  <si>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</si>
  <si>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</si>
  <si>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</si>
  <si>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</si>
  <si>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</si>
  <si>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</si>
  <si>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</si>
  <si>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</si>
  <si>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</si>
  <si>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</si>
  <si>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</si>
  <si>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</si>
  <si>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</si>
  <si>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</si>
  <si>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</si>
  <si>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</si>
  <si>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</si>
  <si>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</si>
  <si>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</si>
  <si>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</si>
  <si>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</si>
  <si>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</si>
  <si>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</si>
  <si>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</si>
  <si>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</si>
  <si>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</si>
  <si>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</si>
  <si>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</si>
  <si>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</si>
  <si>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</si>
  <si>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</si>
  <si>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</si>
  <si>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</si>
  <si>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</si>
  <si>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</si>
  <si>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</si>
  <si>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</si>
  <si>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</si>
  <si>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</si>
  <si>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</si>
  <si>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</si>
  <si>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</si>
  <si>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</si>
  <si>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</si>
  <si>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</si>
  <si>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</si>
  <si>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</si>
  <si>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</si>
  <si>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</si>
  <si>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</si>
  <si>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</si>
  <si>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</si>
  <si>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</si>
  <si>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</si>
  <si>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</si>
  <si>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</si>
  <si>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</si>
  <si>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</si>
  <si>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</si>
  <si>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</si>
  <si>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</si>
  <si>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</si>
  <si>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</si>
  <si>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</si>
  <si>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</si>
  <si>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</si>
  <si>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</si>
  <si>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</si>
  <si>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</si>
  <si>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</si>
  <si>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</si>
  <si>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</si>
  <si>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</si>
  <si>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</si>
  <si>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</si>
  <si>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</si>
  <si>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</si>
  <si>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</si>
  <si>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</si>
  <si>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</si>
  <si>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</si>
  <si>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</si>
  <si>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</si>
  <si>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</si>
  <si>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</si>
  <si>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</si>
  <si>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</si>
  <si>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</si>
  <si>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</si>
  <si>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</si>
  <si>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</si>
  <si>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</si>
  <si>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</si>
  <si>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</si>
  <si>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</si>
  <si>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</si>
  <si>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</si>
  <si>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</si>
  <si>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</si>
  <si>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</si>
  <si>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</si>
  <si>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</si>
  <si>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</si>
  <si>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</si>
  <si>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</si>
  <si>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</si>
  <si>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</si>
  <si>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</si>
  <si>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</si>
  <si>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</si>
  <si>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</si>
  <si>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</si>
  <si>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</si>
  <si>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</si>
  <si>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</si>
  <si>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</si>
  <si>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</si>
  <si>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</si>
  <si>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</si>
  <si>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</si>
  <si>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</si>
  <si>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</si>
  <si>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</si>
  <si>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</si>
  <si>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</si>
  <si>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</si>
  <si>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</si>
  <si>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</si>
  <si>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</si>
  <si>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</si>
  <si>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</si>
  <si>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</si>
  <si>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</si>
  <si>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</si>
  <si>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</si>
  <si>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</si>
  <si>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</si>
  <si>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</si>
  <si>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</si>
  <si>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</si>
  <si>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</si>
  <si>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</si>
  <si>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</si>
  <si>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</si>
  <si>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</si>
  <si>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</si>
  <si>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</si>
  <si>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</si>
  <si>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</si>
  <si>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</si>
  <si>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</si>
  <si>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</si>
  <si>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</si>
  <si>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</si>
  <si>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</si>
  <si>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</si>
  <si>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</si>
  <si>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</si>
  <si>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</si>
  <si>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</si>
  <si>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</si>
  <si>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</si>
  <si>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</si>
  <si>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</si>
  <si>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</si>
  <si>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</si>
  <si>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</si>
  <si>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</si>
  <si>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</si>
  <si>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</si>
  <si>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</si>
  <si>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</si>
  <si>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</si>
  <si>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</si>
  <si>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</si>
  <si>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</si>
  <si>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</si>
  <si>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</si>
  <si>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</si>
  <si>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</si>
  <si>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</si>
  <si>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</si>
  <si>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</si>
  <si>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</si>
  <si>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</si>
  <si>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</si>
  <si>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</si>
  <si>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</si>
  <si>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</si>
  <si>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</si>
  <si>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</si>
  <si>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</si>
  <si>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</si>
  <si>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</si>
  <si>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</si>
  <si>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</si>
  <si>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</si>
  <si>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</si>
  <si>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</si>
  <si>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</si>
  <si>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</si>
  <si>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</si>
  <si>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</si>
  <si>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</si>
  <si>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</si>
  <si>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</si>
  <si>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</si>
  <si>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</si>
  <si>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</si>
  <si>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</si>
  <si>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</si>
  <si>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</si>
  <si>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</si>
  <si>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</si>
  <si>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</si>
  <si>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</si>
  <si>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</si>
  <si>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</si>
  <si>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</si>
  <si>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</si>
  <si>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</si>
  <si>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</si>
  <si>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</si>
  <si>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</si>
  <si>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</si>
  <si>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</si>
  <si>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</si>
  <si>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</si>
  <si>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</si>
  <si>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</si>
  <si>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</si>
  <si>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</si>
  <si>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</si>
  <si>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</si>
  <si>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</si>
  <si>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</si>
  <si>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</si>
  <si>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</si>
  <si>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</si>
  <si>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</si>
  <si>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</si>
  <si>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</si>
  <si>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</si>
  <si>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</si>
  <si>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</si>
  <si>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</si>
  <si>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</si>
  <si>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</si>
  <si>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</si>
  <si>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</si>
  <si>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</si>
  <si>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</si>
  <si>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</si>
  <si>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</si>
  <si>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</si>
  <si>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</si>
  <si>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</si>
  <si>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</si>
  <si>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</si>
  <si>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</si>
  <si>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</si>
  <si>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</si>
  <si>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</si>
  <si>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</si>
  <si>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</si>
  <si>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</si>
  <si>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</si>
  <si>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</si>
  <si>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</si>
  <si>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</si>
  <si>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</si>
  <si>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</si>
  <si>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</si>
  <si>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</si>
  <si>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</si>
  <si>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</si>
  <si>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</si>
  <si>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</si>
  <si>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</si>
  <si>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</si>
  <si>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</si>
  <si>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</si>
  <si>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</si>
  <si>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</si>
  <si>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</si>
  <si>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</si>
  <si>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</si>
  <si>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</si>
  <si>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</si>
  <si>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</si>
  <si>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</si>
  <si>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</si>
  <si>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</si>
  <si>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</si>
  <si>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</si>
  <si>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</si>
  <si>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</si>
  <si>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</si>
  <si>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</si>
  <si>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</si>
  <si>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</si>
  <si>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</si>
  <si>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</si>
  <si>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</si>
  <si>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</si>
  <si>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</si>
  <si>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</si>
  <si>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</si>
  <si>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</si>
  <si>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</si>
  <si>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</si>
  <si>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</si>
  <si>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</si>
  <si>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</si>
  <si>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</si>
  <si>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</si>
  <si>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</si>
  <si>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</si>
  <si>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</si>
  <si>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</si>
  <si>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</si>
  <si>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</si>
  <si>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</si>
  <si>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</si>
  <si>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</si>
  <si>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</si>
  <si>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</si>
  <si>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</si>
  <si>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</si>
  <si>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</si>
  <si>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</si>
  <si>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</si>
  <si>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</si>
  <si>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</si>
  <si>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</si>
  <si>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</si>
  <si>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</si>
  <si>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</si>
  <si>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</si>
  <si>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</si>
  <si>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</si>
  <si>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</si>
  <si>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</si>
  <si>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</si>
  <si>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</si>
  <si>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</si>
  <si>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</si>
  <si>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</si>
  <si>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</si>
  <si>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</si>
  <si>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</si>
  <si>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</si>
  <si>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</si>
  <si>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</si>
  <si>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</si>
  <si>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</si>
  <si>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</si>
  <si>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</si>
  <si>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</si>
  <si>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</si>
  <si>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</si>
  <si>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</si>
  <si>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</si>
  <si>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</si>
  <si>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</si>
  <si>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</si>
  <si>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</si>
  <si>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</si>
  <si>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</si>
  <si>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</si>
  <si>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</si>
  <si>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</si>
  <si>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</si>
  <si>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</si>
  <si>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</si>
  <si>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</si>
  <si>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</si>
  <si>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</si>
  <si>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</si>
  <si>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</si>
  <si>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</si>
  <si>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</si>
  <si>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</si>
  <si>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</si>
  <si>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</si>
  <si>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</si>
  <si>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</si>
  <si>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</si>
  <si>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</si>
  <si>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</si>
  <si>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</si>
  <si>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</si>
  <si>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</si>
  <si>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</si>
  <si>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</si>
  <si>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</si>
  <si>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</si>
  <si>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</si>
  <si>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</si>
  <si>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</si>
  <si>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</si>
  <si>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</si>
  <si>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</si>
  <si>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</si>
  <si>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</si>
  <si>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</si>
  <si>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</si>
  <si>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</si>
  <si>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</si>
  <si>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</si>
  <si>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</si>
  <si>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</si>
  <si>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</si>
  <si>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</si>
  <si>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</si>
  <si>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</si>
  <si>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</si>
  <si>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</si>
  <si>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</si>
  <si>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</si>
  <si>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</si>
  <si>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</si>
  <si>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</si>
  <si>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</si>
  <si>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</si>
  <si>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</si>
  <si>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</si>
  <si>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</si>
  <si>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</si>
  <si>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</si>
  <si>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</si>
  <si>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</si>
  <si>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</si>
  <si>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</si>
  <si>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</si>
  <si>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</si>
  <si>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</si>
  <si>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</si>
  <si>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</si>
  <si>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</si>
  <si>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</si>
  <si>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</si>
  <si>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</si>
  <si>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</si>
  <si>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</si>
  <si>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</si>
  <si>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</si>
  <si>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</si>
  <si>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</si>
  <si>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</si>
  <si>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</si>
  <si>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</si>
  <si>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</si>
  <si>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</si>
  <si>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</si>
  <si>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</si>
  <si>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</si>
  <si>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</si>
  <si>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</si>
  <si>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</si>
  <si>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</si>
  <si>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</si>
  <si>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</si>
  <si>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</si>
  <si>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</si>
  <si>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</si>
  <si>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</si>
  <si>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</si>
  <si>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</si>
  <si>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</si>
  <si>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</si>
  <si>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</si>
  <si>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</si>
  <si>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</si>
  <si>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</si>
  <si>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</si>
  <si>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</si>
  <si>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</si>
  <si>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</si>
  <si>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</si>
  <si>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</si>
  <si>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</si>
  <si>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</si>
  <si>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</si>
  <si>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</si>
  <si>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</si>
  <si>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</si>
  <si>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</si>
  <si>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</si>
  <si>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</si>
  <si>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</si>
  <si>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</si>
  <si>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</si>
  <si>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</si>
  <si>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</si>
  <si>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</si>
  <si>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</si>
  <si>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</si>
  <si>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</si>
  <si>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</si>
  <si>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</si>
  <si>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</si>
  <si>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</si>
  <si>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</si>
  <si>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</si>
  <si>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</si>
  <si>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</si>
  <si>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</si>
  <si>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</si>
  <si>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</si>
  <si>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</si>
  <si>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</si>
  <si>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</si>
  <si>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</si>
  <si>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</si>
  <si>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</si>
  <si>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</si>
  <si>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</si>
  <si>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</si>
  <si>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</si>
  <si>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</si>
  <si>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</si>
  <si>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</si>
  <si>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</si>
  <si>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</si>
  <si>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</si>
  <si>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</si>
  <si>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</si>
  <si>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</si>
  <si>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</si>
  <si>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</si>
  <si>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</si>
  <si>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</si>
  <si>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</si>
  <si>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</si>
  <si>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</si>
  <si>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</si>
  <si>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</si>
  <si>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</si>
  <si>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</si>
  <si>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</si>
  <si>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</si>
  <si>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</si>
  <si>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</si>
  <si>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</si>
  <si>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</si>
  <si>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</si>
  <si>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</si>
  <si>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</si>
  <si>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</si>
  <si>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</si>
  <si>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</si>
  <si>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</si>
  <si>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</si>
  <si>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</si>
  <si>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</si>
  <si>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</si>
  <si>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</si>
  <si>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</si>
  <si>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</si>
  <si>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</si>
  <si>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</si>
  <si>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</si>
  <si>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</si>
  <si>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</si>
  <si>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</si>
  <si>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</si>
  <si>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</si>
  <si>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</si>
  <si>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</si>
  <si>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</si>
  <si>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</si>
  <si>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</si>
  <si>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</si>
  <si>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</si>
  <si>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</si>
  <si>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</si>
  <si>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</si>
  <si>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</si>
  <si>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</si>
  <si>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</si>
  <si>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</si>
  <si>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</si>
  <si>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</si>
  <si>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</si>
  <si>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</si>
  <si>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</si>
  <si>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</si>
  <si>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</si>
  <si>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</si>
  <si>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</si>
  <si>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</si>
  <si>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</si>
  <si>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</si>
  <si>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</si>
  <si>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</si>
  <si>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</si>
  <si>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</si>
  <si>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</si>
  <si>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</si>
  <si>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</si>
  <si>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</si>
  <si>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</si>
  <si>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</si>
  <si>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</si>
  <si>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</si>
  <si>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</si>
  <si>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</si>
  <si>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</si>
  <si>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</si>
  <si>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</si>
  <si>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</si>
  <si>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</si>
  <si>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</si>
  <si>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</si>
  <si>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</si>
  <si>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</si>
  <si>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</si>
  <si>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</si>
  <si>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</si>
  <si>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</si>
  <si>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</si>
  <si>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</si>
  <si>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</si>
  <si>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</si>
  <si>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</si>
  <si>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</si>
  <si>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</si>
  <si>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</si>
  <si>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</si>
  <si>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</si>
  <si>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</si>
  <si>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</si>
  <si>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</si>
  <si>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</si>
  <si>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</si>
  <si>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</si>
  <si>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</si>
  <si>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</si>
  <si>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</si>
  <si>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</si>
  <si>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</si>
  <si>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</si>
  <si>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</si>
  <si>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</si>
  <si>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</si>
  <si>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</si>
  <si>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</si>
  <si>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</si>
  <si>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</si>
  <si>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</si>
  <si>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</si>
  <si>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</si>
  <si>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</si>
  <si>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</si>
  <si>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</si>
  <si>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</si>
  <si>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</si>
  <si>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</si>
  <si>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</si>
  <si>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</si>
  <si>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</si>
  <si>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</si>
  <si>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</si>
  <si>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</si>
  <si>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</si>
  <si>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</si>
  <si>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</si>
  <si>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</si>
  <si>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</si>
  <si>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</si>
  <si>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</si>
  <si>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</si>
  <si>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</si>
  <si>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</si>
  <si>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</si>
  <si>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</si>
  <si>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</si>
  <si>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</si>
  <si>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</si>
  <si>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</si>
  <si>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</si>
  <si>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</si>
  <si>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</si>
  <si>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</si>
  <si>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</si>
  <si>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</si>
  <si>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</si>
  <si>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</si>
  <si>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</si>
  <si>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</si>
  <si>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</si>
  <si>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</si>
  <si>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</si>
  <si>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</si>
  <si>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</si>
  <si>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</si>
  <si>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</si>
  <si>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</si>
  <si>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</si>
  <si>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</si>
  <si>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</si>
  <si>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</si>
  <si>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</si>
  <si>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</si>
  <si>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</si>
  <si>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</si>
  <si>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</si>
  <si>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</si>
  <si>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</si>
  <si>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</si>
  <si>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</si>
  <si>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</si>
  <si>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</si>
  <si>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</si>
  <si>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</si>
  <si>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</si>
  <si>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</si>
  <si>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</si>
  <si>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</si>
  <si>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</si>
  <si>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</si>
  <si>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</si>
  <si>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</si>
  <si>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</si>
  <si>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</si>
  <si>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</si>
  <si>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</si>
  <si>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</si>
  <si>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</si>
  <si>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</si>
  <si>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</si>
  <si>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</si>
  <si>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</si>
  <si>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</si>
  <si>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</si>
  <si>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</si>
  <si>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</si>
  <si>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</si>
  <si>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</si>
  <si>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</si>
  <si>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</si>
  <si>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</si>
  <si>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</si>
  <si>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</si>
  <si>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</si>
  <si>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</si>
  <si>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</si>
  <si>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</si>
  <si>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</si>
  <si>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</si>
  <si>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</si>
  <si>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</si>
  <si>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</si>
  <si>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</si>
  <si>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</si>
  <si>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</si>
  <si>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</si>
  <si>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</si>
  <si>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</si>
  <si>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</si>
  <si>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</si>
  <si>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</si>
  <si>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</si>
  <si>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</si>
  <si>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</si>
  <si>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</si>
  <si>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</si>
  <si>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</si>
  <si>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</si>
  <si>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</si>
  <si>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</si>
  <si>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</si>
  <si>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</si>
  <si>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</si>
  <si>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</si>
  <si>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</si>
  <si>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</si>
  <si>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</si>
  <si>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</si>
  <si>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</si>
  <si>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</si>
  <si>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</si>
  <si>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</si>
  <si>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</si>
  <si>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</si>
  <si>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</si>
  <si>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</si>
  <si>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</si>
  <si>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</si>
  <si>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</si>
  <si>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</si>
  <si>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</si>
  <si>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</si>
  <si>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</si>
  <si>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</si>
  <si>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</si>
  <si>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</si>
  <si>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</si>
  <si>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</si>
  <si>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</si>
  <si>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</si>
  <si>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</si>
  <si>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</si>
  <si>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</si>
  <si>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</si>
  <si>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</si>
  <si>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</si>
  <si>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</si>
  <si>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</si>
  <si>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</si>
  <si>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</si>
  <si>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</si>
  <si>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</si>
  <si>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</si>
  <si>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</si>
  <si>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</si>
  <si>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</si>
  <si>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</si>
  <si>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</si>
  <si>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</si>
  <si>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</si>
  <si>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</si>
  <si>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</si>
  <si>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</si>
  <si>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</si>
  <si>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</si>
  <si>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</si>
  <si>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</si>
  <si>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</si>
  <si>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</si>
  <si>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</si>
  <si>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</si>
  <si>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</si>
  <si>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</si>
  <si>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</si>
  <si>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</si>
  <si>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</si>
  <si>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</si>
  <si>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</si>
  <si>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</si>
  <si>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</si>
  <si>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</si>
  <si>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</si>
  <si>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</si>
  <si>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</si>
  <si>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</si>
  <si>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</si>
  <si>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</si>
  <si>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</si>
  <si>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</si>
  <si>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</si>
  <si>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</si>
  <si>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</si>
  <si>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</si>
  <si>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</si>
  <si>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</si>
  <si>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</si>
  <si>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</si>
  <si>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</si>
  <si>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</si>
  <si>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</si>
  <si>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</si>
  <si>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</si>
  <si>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</si>
  <si>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</si>
  <si>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</si>
  <si>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</si>
  <si>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</si>
  <si>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</si>
  <si>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</si>
  <si>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</si>
  <si>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</si>
  <si>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</si>
  <si>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</si>
  <si>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</si>
  <si>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</si>
  <si>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</si>
  <si>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</si>
  <si>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</si>
  <si>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</si>
  <si>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</si>
  <si>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</si>
  <si>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</si>
  <si>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</si>
  <si>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</si>
  <si>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</si>
  <si>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</si>
  <si>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</si>
  <si>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</si>
  <si>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</si>
  <si>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</si>
  <si>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</si>
  <si>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</si>
  <si>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</si>
  <si>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</si>
  <si>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</si>
  <si>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</si>
  <si>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</si>
  <si>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</si>
  <si>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</si>
  <si>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</si>
  <si>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</si>
  <si>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</si>
  <si>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</si>
  <si>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</si>
  <si>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</si>
  <si>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</si>
  <si>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</si>
  <si>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</si>
  <si>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</si>
  <si>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</si>
  <si>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</si>
  <si>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</si>
  <si>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</si>
  <si>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</si>
  <si>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</si>
  <si>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</si>
  <si>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</si>
  <si>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</si>
  <si>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</si>
  <si>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</si>
  <si>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</si>
  <si>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</si>
  <si>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</si>
  <si>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</si>
  <si>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</si>
  <si>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</si>
  <si>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</si>
  <si>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</si>
  <si>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</si>
  <si>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</si>
  <si>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</si>
  <si>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</si>
  <si>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</si>
  <si>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</si>
  <si>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</si>
  <si>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</si>
  <si>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</si>
  <si>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</si>
  <si>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</si>
  <si>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</si>
  <si>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</si>
  <si>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</si>
  <si>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</si>
  <si>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</si>
  <si>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</si>
  <si>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</si>
  <si>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</si>
  <si>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</si>
  <si>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</si>
  <si>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</si>
  <si>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</si>
  <si>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</si>
  <si>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</si>
  <si>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</si>
  <si>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</si>
  <si>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</si>
  <si>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</si>
  <si>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</si>
  <si>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</si>
  <si>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</si>
  <si>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</si>
  <si>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</si>
  <si>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</si>
  <si>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</si>
  <si>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</si>
  <si>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</si>
  <si>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</si>
  <si>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</si>
  <si>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</si>
  <si>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</si>
  <si>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</si>
  <si>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</si>
  <si>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</si>
  <si>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</si>
  <si>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</si>
  <si>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</si>
  <si>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</si>
  <si>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</si>
  <si>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</si>
  <si>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</si>
  <si>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</si>
  <si>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</si>
  <si>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</si>
  <si>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</si>
  <si>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</si>
  <si>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</si>
  <si>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</si>
  <si>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</si>
  <si>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</si>
  <si>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</si>
  <si>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</si>
  <si>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</si>
  <si>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</si>
  <si>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</si>
  <si>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</si>
  <si>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</si>
  <si>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</si>
  <si>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</si>
  <si>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</si>
  <si>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</si>
  <si>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</si>
  <si>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</si>
  <si>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</si>
  <si>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</si>
  <si>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</si>
  <si>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</si>
  <si>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</si>
  <si>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</si>
  <si>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</si>
  <si>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</si>
  <si>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</si>
  <si>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</si>
  <si>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</si>
  <si>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</si>
  <si>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</si>
  <si>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</si>
  <si>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</si>
  <si>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</si>
  <si>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</si>
  <si>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</si>
  <si>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</si>
  <si>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</si>
  <si>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</si>
  <si>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</si>
  <si>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</si>
  <si>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</si>
  <si>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</si>
  <si>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</si>
  <si>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</si>
  <si>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</si>
  <si>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</si>
  <si>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</si>
  <si>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</si>
  <si>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</si>
  <si>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</si>
  <si>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</si>
  <si>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</si>
  <si>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</si>
  <si>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</si>
  <si>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</si>
  <si>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</si>
  <si>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</si>
  <si>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</si>
  <si>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</si>
  <si>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</si>
  <si>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</si>
  <si>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</si>
  <si>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</si>
  <si>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</si>
  <si>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</si>
  <si>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</si>
  <si>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</si>
  <si>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</si>
  <si>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</si>
  <si>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</si>
  <si>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</si>
  <si>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</si>
  <si>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</si>
  <si>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</si>
  <si>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</si>
  <si>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</si>
  <si>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</si>
  <si>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</si>
  <si>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</si>
  <si>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</si>
  <si>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</si>
  <si>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</si>
  <si>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</si>
  <si>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</si>
  <si>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</si>
  <si>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</si>
  <si>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</si>
  <si>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</si>
  <si>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</si>
  <si>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</si>
  <si>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</si>
  <si>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</si>
  <si>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</si>
  <si>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</si>
  <si>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</si>
  <si>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</si>
  <si>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</si>
  <si>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</si>
  <si>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</si>
  <si>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</si>
  <si>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</si>
  <si>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</si>
  <si>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</si>
  <si>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</si>
  <si>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</si>
  <si>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</si>
  <si>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</si>
  <si>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</si>
  <si>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</si>
  <si>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</si>
  <si>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</si>
  <si>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</si>
  <si>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</si>
  <si>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</si>
  <si>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</si>
  <si>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</si>
  <si>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</si>
  <si>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</si>
  <si>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</si>
  <si>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</si>
  <si>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</si>
  <si>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</si>
  <si>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</si>
  <si>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</si>
  <si>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</si>
  <si>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</si>
  <si>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</si>
  <si>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</si>
  <si>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</si>
  <si>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</si>
  <si>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</si>
  <si>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</si>
  <si>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</si>
  <si>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</si>
  <si>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</si>
  <si>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</si>
  <si>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</si>
  <si>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</si>
  <si>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</si>
  <si>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</si>
  <si>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</si>
  <si>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</si>
  <si>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</si>
  <si>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</si>
  <si>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</si>
  <si>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</si>
  <si>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</si>
  <si>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</si>
  <si>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</si>
  <si>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</si>
  <si>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</si>
  <si>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</si>
  <si>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</si>
  <si>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</si>
  <si>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</si>
  <si>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</si>
  <si>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</si>
  <si>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</si>
  <si>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</si>
  <si>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</si>
  <si>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</si>
  <si>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</si>
  <si>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</si>
  <si>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</si>
  <si>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</si>
  <si>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</si>
  <si>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</si>
  <si>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</si>
  <si>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</si>
  <si>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</si>
  <si>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</si>
  <si>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</si>
  <si>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</si>
  <si>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</si>
  <si>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</si>
  <si>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</si>
  <si>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</si>
  <si>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</si>
  <si>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</si>
  <si>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</si>
  <si>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</si>
  <si>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</si>
  <si>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</si>
  <si>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</si>
  <si>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</si>
  <si>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</si>
  <si>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</si>
  <si>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</si>
  <si>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</si>
  <si>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</si>
  <si>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</si>
  <si>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</si>
  <si>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</si>
  <si>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</si>
  <si>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</si>
  <si>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</si>
  <si>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</si>
  <si>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</si>
  <si>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</si>
  <si>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</si>
  <si>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</si>
  <si>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</si>
  <si>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</si>
  <si>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</si>
  <si>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</si>
  <si>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</si>
  <si>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</si>
  <si>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</si>
  <si>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</si>
  <si>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</si>
  <si>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</si>
  <si>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</si>
  <si>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</si>
  <si>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</si>
  <si>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</si>
  <si>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</si>
  <si>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</si>
  <si>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</si>
  <si>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</si>
  <si>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</si>
  <si>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</si>
  <si>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</si>
  <si>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</si>
  <si>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</si>
  <si>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</si>
  <si>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</si>
  <si>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</si>
  <si>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</si>
  <si>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</si>
  <si>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</si>
  <si>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</si>
  <si>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</si>
  <si>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</si>
  <si>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</si>
  <si>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</si>
  <si>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</si>
  <si>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</si>
  <si>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</si>
  <si>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</si>
  <si>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</si>
  <si>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</si>
  <si>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</si>
  <si>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</si>
  <si>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</si>
  <si>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</si>
  <si>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</si>
  <si>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</si>
  <si>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</si>
  <si>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</si>
  <si>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</si>
  <si>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</si>
  <si>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</si>
  <si>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</si>
  <si>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</si>
  <si>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</si>
  <si>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</si>
  <si>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</si>
  <si>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</si>
  <si>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</si>
  <si>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</si>
  <si>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</si>
  <si>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</si>
  <si>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</si>
  <si>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</si>
  <si>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</si>
  <si>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</si>
  <si>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</si>
  <si>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</si>
  <si>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</si>
  <si>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</si>
  <si>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</si>
  <si>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</si>
  <si>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</si>
  <si>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</si>
  <si>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</si>
  <si>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</si>
  <si>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</si>
  <si>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</si>
  <si>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</si>
  <si>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</si>
  <si>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</si>
  <si>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</si>
  <si>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</si>
  <si>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</si>
  <si>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</si>
  <si>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</si>
  <si>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</si>
  <si>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</si>
  <si>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</si>
  <si>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</si>
  <si>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</si>
  <si>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</si>
  <si>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</si>
  <si>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</si>
  <si>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</si>
  <si>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</si>
  <si>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</si>
  <si>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</si>
  <si>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</si>
  <si>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</si>
  <si>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</si>
  <si>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</si>
  <si>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</si>
  <si>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</si>
  <si>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</si>
  <si>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</si>
  <si>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</si>
  <si>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</si>
  <si>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</si>
  <si>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</si>
  <si>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</si>
  <si>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</si>
  <si>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</si>
  <si>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</si>
  <si>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</si>
  <si>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</si>
  <si>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</si>
  <si>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</si>
  <si>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</si>
  <si>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</si>
  <si>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</si>
  <si>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</si>
  <si>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</si>
  <si>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</si>
  <si>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</si>
  <si>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</si>
  <si>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</si>
  <si>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</si>
  <si>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</si>
  <si>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</si>
  <si>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</si>
  <si>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</si>
  <si>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</si>
  <si>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</si>
  <si>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</si>
  <si>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</si>
  <si>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</si>
  <si>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</si>
  <si>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</si>
  <si>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</si>
  <si>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</si>
  <si>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</si>
  <si>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</si>
  <si>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</si>
  <si>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</si>
  <si>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</si>
  <si>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</si>
  <si>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</si>
  <si>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</si>
  <si>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</si>
  <si>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</si>
  <si>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</si>
  <si>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</si>
  <si>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</si>
  <si>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</si>
  <si>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</si>
  <si>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</si>
  <si>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</si>
  <si>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</si>
  <si>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</si>
  <si>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</si>
  <si>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</si>
  <si>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</si>
  <si>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</si>
  <si>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</si>
  <si>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</si>
  <si>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</si>
  <si>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</si>
  <si>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</si>
  <si>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</si>
  <si>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</si>
  <si>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</si>
  <si>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</si>
  <si>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</si>
  <si>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</si>
  <si>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</si>
  <si>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</si>
  <si>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</si>
  <si>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</si>
  <si>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</si>
  <si>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</si>
  <si>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</si>
  <si>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</si>
  <si>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</si>
  <si>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</si>
  <si>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</si>
  <si>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</si>
  <si>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</si>
  <si>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</si>
  <si>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</si>
  <si>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</si>
  <si>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</si>
  <si>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</si>
  <si>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</si>
  <si>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</si>
  <si>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</si>
  <si>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</si>
  <si>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</si>
  <si>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</si>
  <si>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</si>
  <si>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</si>
  <si>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</si>
  <si>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</si>
  <si>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</si>
  <si>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</si>
  <si>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</si>
  <si>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</si>
  <si>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</si>
  <si>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</si>
  <si>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</si>
  <si>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</si>
  <si>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</si>
  <si>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</si>
  <si>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</si>
  <si>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</si>
  <si>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</si>
  <si>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</si>
  <si>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</si>
  <si>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</si>
  <si>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</si>
  <si>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</si>
  <si>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</si>
  <si>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</si>
  <si>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</si>
  <si>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</si>
  <si>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</si>
  <si>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</si>
  <si>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</si>
  <si>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</si>
  <si>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</si>
  <si>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</si>
  <si>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</si>
  <si>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</si>
  <si>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</si>
  <si>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</si>
  <si>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</si>
  <si>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</si>
  <si>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</si>
  <si>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</si>
  <si>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</si>
  <si>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</si>
  <si>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</si>
  <si>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</si>
  <si>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</si>
  <si>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</si>
  <si>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</si>
  <si>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</si>
  <si>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</si>
  <si>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</si>
  <si>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</si>
  <si>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</si>
  <si>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</si>
  <si>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</si>
  <si>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</si>
  <si>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</si>
  <si>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</si>
  <si>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</si>
  <si>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</si>
  <si>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</si>
  <si>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</si>
  <si>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</si>
  <si>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</si>
  <si>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</si>
  <si>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</si>
  <si>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</si>
  <si>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</si>
  <si>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</si>
  <si>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</si>
  <si>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</si>
  <si>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</si>
  <si>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</si>
  <si>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</si>
  <si>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</si>
  <si>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</si>
  <si>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</si>
  <si>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</si>
  <si>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</si>
  <si>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</si>
  <si>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</si>
  <si>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</si>
  <si>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</si>
  <si>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</si>
  <si>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</si>
  <si>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</si>
  <si>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</si>
  <si>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</si>
  <si>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</si>
  <si>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</si>
  <si>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</si>
  <si>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</si>
  <si>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</si>
  <si>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</si>
  <si>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</si>
  <si>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</si>
  <si>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</si>
  <si>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</si>
  <si>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</si>
  <si>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</si>
  <si>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</si>
  <si>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</si>
  <si>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</si>
  <si>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</si>
  <si>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</si>
  <si>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</si>
  <si>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</si>
  <si>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</si>
  <si>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</si>
  <si>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</si>
  <si>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</si>
  <si>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</si>
  <si>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</si>
  <si>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</si>
  <si>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</si>
  <si>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</si>
  <si>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</si>
  <si>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</si>
  <si>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</si>
  <si>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</si>
  <si>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</si>
  <si>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</si>
  <si>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</si>
  <si>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</si>
  <si>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</si>
  <si>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</si>
  <si>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</si>
  <si>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</si>
  <si>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</si>
  <si>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</si>
  <si>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</si>
  <si>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</si>
  <si>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</si>
  <si>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</si>
  <si>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</si>
  <si>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</si>
  <si>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</si>
  <si>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</si>
  <si>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</si>
  <si>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</si>
  <si>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</si>
  <si>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</si>
  <si>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</si>
  <si>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</si>
  <si>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</si>
  <si>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</si>
  <si>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</si>
  <si>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</si>
  <si>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</si>
  <si>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</si>
  <si>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</si>
  <si>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</si>
  <si>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</si>
  <si>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</si>
  <si>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</si>
  <si>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</si>
  <si>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</si>
  <si>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</si>
  <si>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</si>
  <si>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</si>
  <si>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</si>
  <si>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</si>
  <si>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</si>
  <si>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</si>
  <si>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</si>
  <si>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</si>
  <si>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</si>
  <si>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</si>
  <si>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</si>
  <si>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</si>
  <si>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</si>
  <si>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</si>
  <si>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</si>
  <si>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</si>
  <si>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</si>
  <si>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</si>
  <si>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</si>
  <si>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</si>
  <si>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</si>
  <si>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</si>
  <si>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</si>
  <si>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</si>
  <si>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</si>
  <si>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</si>
  <si>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</si>
  <si>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</si>
  <si>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</si>
  <si>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</si>
  <si>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</si>
  <si>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</si>
  <si>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</si>
  <si>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</si>
  <si>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</si>
  <si>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</si>
  <si>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</si>
  <si>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</si>
  <si>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</si>
  <si>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</si>
  <si>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</si>
  <si>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</si>
  <si>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</si>
  <si>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</si>
  <si>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</si>
  <si>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</si>
  <si>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</si>
  <si>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</si>
  <si>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</si>
  <si>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</si>
  <si>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</si>
  <si>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</si>
  <si>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</si>
  <si>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</si>
  <si>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</si>
  <si>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</si>
  <si>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</si>
  <si>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</si>
  <si>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</si>
  <si>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</si>
  <si>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</si>
  <si>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</si>
  <si>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</si>
  <si>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</si>
  <si>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</si>
  <si>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</si>
  <si>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</si>
  <si>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</si>
  <si>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</si>
  <si>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</si>
  <si>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</si>
  <si>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</si>
  <si>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</si>
  <si>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</si>
  <si>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</si>
  <si>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</si>
  <si>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</si>
  <si>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</si>
  <si>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</si>
  <si>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</si>
  <si>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</si>
  <si>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</si>
  <si>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</si>
  <si>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</si>
  <si>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</si>
  <si>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</si>
  <si>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</si>
  <si>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</si>
  <si>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</si>
  <si>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</si>
  <si>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</si>
  <si>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</si>
  <si>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</si>
  <si>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</si>
  <si>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</si>
  <si>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</si>
  <si>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</si>
  <si>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</si>
  <si>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</si>
  <si>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</si>
  <si>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</si>
  <si>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</si>
  <si>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</si>
  <si>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</si>
  <si>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</si>
  <si>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</si>
  <si>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</si>
  <si>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</si>
  <si>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</si>
  <si>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</si>
  <si>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</si>
  <si>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</si>
  <si>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</si>
  <si>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</si>
  <si>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</si>
  <si>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</si>
  <si>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</si>
  <si>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</si>
  <si>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</si>
  <si>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</si>
  <si>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</si>
  <si>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</si>
  <si>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</si>
  <si>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</si>
  <si>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</si>
  <si>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</si>
  <si>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</si>
  <si>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</si>
  <si>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</si>
  <si>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</si>
  <si>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</si>
  <si>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</si>
  <si>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</si>
  <si>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</si>
  <si>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</si>
  <si>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</si>
  <si>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</si>
  <si>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</si>
  <si>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</si>
  <si>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</si>
  <si>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</si>
  <si>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</si>
  <si>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</si>
  <si>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</si>
  <si>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</si>
  <si>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</si>
  <si>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</si>
  <si>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</si>
  <si>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</si>
  <si>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</si>
  <si>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</si>
  <si>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</si>
  <si>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</si>
  <si>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</si>
  <si>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</si>
  <si>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</si>
  <si>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</si>
  <si>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</si>
  <si>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</si>
  <si>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</si>
  <si>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</si>
  <si>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</si>
  <si>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</si>
  <si>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</si>
  <si>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</si>
  <si>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</si>
  <si>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</si>
  <si>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</si>
  <si>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</si>
  <si>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</si>
  <si>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</si>
  <si>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</si>
  <si>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</si>
  <si>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</si>
  <si>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</si>
  <si>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</si>
  <si>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</si>
  <si>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</si>
  <si>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</si>
  <si>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</si>
  <si>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</si>
  <si>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</si>
  <si>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</si>
  <si>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</si>
  <si>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</si>
  <si>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</si>
  <si>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</si>
  <si>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</si>
  <si>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</si>
  <si>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</si>
  <si>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</si>
  <si>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</si>
  <si>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</si>
  <si>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</si>
  <si>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</si>
  <si>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</si>
  <si>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</si>
  <si>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</si>
  <si>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</si>
  <si>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</si>
  <si>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</si>
  <si>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</si>
  <si>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</si>
  <si>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</si>
  <si>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</si>
  <si>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</si>
  <si>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</si>
  <si>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</si>
  <si>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</si>
  <si>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</si>
  <si>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</si>
  <si>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</si>
  <si>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</si>
  <si>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</si>
  <si>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</si>
  <si>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</si>
  <si>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</si>
  <si>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</si>
  <si>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</si>
  <si>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</si>
  <si>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</si>
  <si>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</si>
  <si>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</si>
  <si>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</si>
  <si>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</si>
  <si>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</si>
  <si>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</si>
  <si>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</si>
  <si>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</si>
  <si>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</si>
  <si>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</si>
  <si>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</si>
  <si>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</si>
  <si>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</si>
  <si>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</si>
  <si>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</si>
  <si>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</si>
  <si>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</si>
  <si>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</si>
  <si>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</si>
  <si>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</si>
  <si>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</si>
  <si>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</si>
  <si>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</si>
  <si>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</si>
  <si>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</si>
  <si>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</si>
  <si>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</si>
  <si>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</si>
  <si>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</si>
  <si>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</si>
  <si>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</si>
  <si>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</si>
  <si>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</si>
  <si>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</si>
  <si>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</si>
  <si>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</si>
  <si>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</si>
  <si>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</si>
  <si>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</si>
  <si>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</si>
  <si>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</si>
  <si>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</si>
  <si>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</si>
  <si>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</si>
  <si>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</si>
  <si>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</si>
  <si>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</si>
  <si>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</si>
  <si>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</si>
  <si>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</si>
  <si>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</si>
  <si>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</si>
  <si>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</si>
  <si>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</si>
  <si>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</si>
  <si>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</si>
  <si>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</si>
  <si>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</si>
  <si>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</si>
  <si>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</si>
  <si>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</si>
  <si>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</si>
  <si>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</si>
  <si>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</si>
  <si>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</si>
  <si>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</si>
  <si>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</si>
  <si>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</si>
  <si>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</si>
  <si>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</si>
  <si>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</si>
  <si>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</si>
  <si>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</si>
  <si>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</si>
  <si>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</si>
  <si>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</si>
  <si>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</si>
  <si>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</si>
  <si>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</si>
  <si>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</si>
  <si>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</si>
  <si>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</si>
  <si>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</si>
  <si>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</si>
  <si>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40 min </t>
  </si>
  <si>
    <t>PCM-20251006-00002007</t>
  </si>
  <si>
    <t xml:space="preserve">ETA 30 min </t>
  </si>
  <si>
    <t>sar0317</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</si>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</sst>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9" totalsRowShown="0" headerRowDxfId="157" dataDxfId="156" headerRowBorderDxfId="154" tableBorderDxfId="155" totalsRowBorderDxfId="153">
  <autoFilter ref="A1:CJ2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273.87852696759364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45936.82695289352</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45936.82695289352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45936.82695289352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45936.82695289352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45936.82695289352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45936.82695289352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45936.82695289352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45936.82695289352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45936.82695289352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45936.82695289352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45936.82695289352</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45936.82695289352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45936.82695289352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45936.82695289352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45936.82695289352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45936.82695289352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45936.82695289352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45936.82695289352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45936.82695289352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45936.82695289352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45936.82695289352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45936.82695289352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45936.82695289352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45936.82695289352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45936.82695289352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45936.82695289352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45936.82695289352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45936.82695289352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45936.82695289352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45936.82695289352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45936.82695289352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45936.82695289352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45936.82695289352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45936.82695289352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45936.82695289352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45936.82695289352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45936.82695289352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45936.82695289352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45936.82695289352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45936.82695289352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45936.82695289352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45936.82695289352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45936.82695289352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45936.82695289352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45936.82695289352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45936.82695289352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45936.82695289352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45936.82695289352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45936.82695289352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45936.82695289352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45936.82695289352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45936.82695289352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45936.82695289352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45936.82695289352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45936.82695289352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45936.82695289352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45936.82695289352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45936.82695289352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45936.82695289352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45936.82695289352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45936.82695289352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45936.82695289352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45936.82695289352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45936.82695289352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45936.82695289352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45936.82695289352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45936.82695289352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45936.82695289352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45936.82695289352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45936.82695289352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45936.82695289352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45936.82695289352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45936.82695289352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45936.82695289352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45936.82695289352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45936.82695289352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45936.82695289352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45936.82695289352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45936.82695289352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45936.82695289352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45936.82695289352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45936.82695289352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45936.82695289352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45936.82695289352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45936.82695289352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45936.82695289352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45936.82695289352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45936.82695289352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45936.82695289352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45936.82695289352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45936.82695289352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45936.82695289352</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45936.82695289352</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45936.82695289352</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45936.82695289352</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45936.82695289352</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45936.82695289352</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3B6DD836-0FA3-4293-94DC-9F8173635ED5}"/>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9"/>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130.09986956018838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111.82711493055831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0.112913541670423</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9.0193634263414424E-2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4</v>
      </c>
      <c r="D7" s="18" t="s">
        <v>25629</v>
      </c>
      <c r="E7" s="131" t="s">
        <v>39043</v>
      </c>
      <c r="F7" s="132">
        <v>45936.81821759259</v>
      </c>
      <c r="G7" s="133">
        <f ca="1">IFERROR(NOW()-F7,"-")</f>
        <v>8.7353009294020012E-3</v>
      </c>
      <c r="H7" s="132">
        <v>45936.810578703706</v>
      </c>
      <c r="I7" s="18" t="str">
        <f>IFERROR(VLOOKUP(D7,DB!A:F,6,0),"")</f>
        <v>Generator-SG</v>
      </c>
      <c r="J7" s="18" t="str">
        <f>IFERROR(VLOOKUP(D7,DB!A:G,7,0),"")</f>
        <v>In progress+Vandalized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45936.82695289352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45936.82695289352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R2</v>
      </c>
      <c r="C10" s="18"/>
      <c r="D10" s="18" t="s">
        <v>39056</v>
      </c>
      <c r="E10" s="131"/>
      <c r="F10" s="132"/>
      <c r="G10" s="133">
        <f ca="1">IFERROR(NOW()-F10,"-")</f>
        <v>45936.82695289352</v>
      </c>
      <c r="H10" s="132"/>
      <c r="I10" s="18" t="str">
        <f>IFERROR(VLOOKUP(D10,DB!A:F,6,0),"")</f>
        <v>Generator-SG</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45936.82695289352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45936.82695289352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45936.82695289352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45936.82695289352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45936.82695289352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45936.82695289352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45936.82695289352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45936.82695289352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45936.82695289352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45936.82695289352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45936.82695289352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45936.82695289352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45936.82695289352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45936.82695289352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45936.82695289352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45936.82695289352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45936.82695289352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45936.82695289352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45936.82695289352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45936.82695289352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45936.82695289352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45936.82695289352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45936.82695289352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45936.82695289352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45936.82695289352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45936.82695289352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45936.82695289352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45936.82695289352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45936.82695289352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45936.82695289352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45936.82695289352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45936.82695289352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45936.82695289352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45936.82695289352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45936.82695289352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45936.82695289352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45936.82695289352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45936.82695289352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45936.82695289352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45936.82695289352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45936.82695289352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45936.82695289352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45936.82695289352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45936.82695289352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45936.82695289352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45936.82695289352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45936.82695289352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45936.82695289352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45936.82695289352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45936.82695289352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45936.82695289352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45936.82695289352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45936.82695289352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45936.82695289352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45936.82695289352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45936.82695289352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45936.82695289352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45936.82695289352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45936.82695289352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45936.82695289352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45936.82695289352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45936.82695289352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45936.82695289352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45936.82695289352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45936.82695289352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45936.82695289352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45936.82695289352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45936.82695289352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45936.82695289352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45936.82695289352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45936.82695289352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45936.82695289352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45936.82695289352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45936.82695289352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45936.82695289352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45936.82695289352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45936.82695289352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45936.82695289352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45936.82695289352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45936.82695289352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45936.82695289352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45936.82695289352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45936.82695289352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45936.82695289352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45936.82695289352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45936.82695289352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45936.82695289352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45936.82695289352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45936.82695289352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45936.82695289352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45936.82695289352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45936.82695289352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45936.82695289352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45936.82695289352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45936.82695289352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45936.82695289352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45936.82695289352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45936.82695289352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45936.82695289352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45936.82695289352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45936.82695289352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45936.82695289352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45936.82695289352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45936.82695289352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45936.82695289352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45936.82695289352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45936.82695289352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45936.82695289352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45936.82695289352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45936.82695289352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45936.82695289352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45936.82695289352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45936.82695289352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45936.82695289352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45936.82695289352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45936.82695289352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45936.82695289352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45936.82695289352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45936.82695289352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45936.82695289352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45936.82695289352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45936.82695289352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45936.82695289352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45936.82695289352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45936.82695289352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45936.82695289352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45936.82695289352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45936.82695289352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45936.82695289352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45936.82695289352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45936.82695289352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45936.82695289352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45936.82695289352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45936.82695289352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45936.82695289352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45936.82695289352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45936.82695289352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45936.82695289352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45936.82695289352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45936.82695289352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45936.82695289352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45936.82695289352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45936.82695289352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45936.82695289352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45936.82695289352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45936.82695289352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45936.82695289352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45936.82695289352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45936.82695289352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45936.82695289352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45936.82695289352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45936.82695289352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45936.82695289352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45936.82695289352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45936.82695289352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45936.82695289352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45936.82695289352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45936.82695289352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45936.82695289352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45936.82695289352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45936.82695289352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45936.82695289352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45936.82695289352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45936.82695289352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45936.82695289352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45936.82695289352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45936.82695289352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45936.82695289352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45936.82695289352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45936.82695289352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45936.82695289352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45936.82695289352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45936.82695289352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45936.82695289352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45936.82695289352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45936.82695289352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45936.82695289352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45936.82695289352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45936.82695289352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45936.82695289352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45936.82695289352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45936.82695289352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45936.82695289352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45936.82695289352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45936.82695289352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45936.82695289352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45936.82695289352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45936.82695289352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45936.82695289352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45936.82695289352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45936.82695289352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45936.82695289352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45936.82695289352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45936.82695289352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45936.82695289352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45936.82695289352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45936.82695289352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45936.82695289352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45936.82695289352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45936.82695289352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45936.82695289352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45936.82695289352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45936.82695289352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45936.82695289352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45936.82695289352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45936.82695289352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45936.82695289352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45936.82695289352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45936.82695289352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45936.82695289352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45936.82695289352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45936.82695289352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45936.82695289352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45936.82695289352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45936.82695289352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45936.82695289352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45936.82695289352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45936.82695289352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45936.82695289352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45936.82695289352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45936.82695289352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45936.82695289352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45936.82695289352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45936.82695289352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45936.82695289352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45936.82695289352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45936.82695289352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45936.82695289352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45936.82695289352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45936.82695289352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45936.82695289352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45936.82695289352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45936.82695289352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45936.82695289352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45936.82695289352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45936.82695289352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45936.82695289352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45936.82695289352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45936.82695289352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45936.82695289352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45936.82695289352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45936.82695289352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45936.82695289352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45936.82695289352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45936.82695289352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45936.82695289352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45936.82695289352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45936.82695289352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45936.82695289352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sheetData>
  <dataValidations count="2">
    <dataValidation allowBlank="1" showInputMessage="1" showErrorMessage="1" sqref="E1" xr:uid="{4D935161-CDD3-4592-B877-3FB59C99E142}"/>
    <dataValidation type="list" allowBlank="1" showInputMessage="1" showErrorMessage="1" sqref="E3:E2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45936.82695289352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45936.82695289352</v>
      </c>
      <c r="H3" s="22"/>
      <c r="I3" s="19" t="str">
        <f>IFERROR(VLOOKUP(D3,DB!A:F,6,0),"")</f>
        <v/>
      </c>
      <c r="J3" s="18" t="str">
        <f>IFERROR(VLOOKUP(D3,DB!A:G,7,0),"")</f>
        <v/>
      </c>
      <c r="K3" s="50"/>
      <c r="L3" s="23" t="str">
        <f>IFERROR(VLOOKUP(D3,DB!A:I,9,0),"")</f>
        <v/>
      </c>
    </row>
    <row r="4" spans="1:13" ht="15" customHeight="1">
      <c r="A4" s="19"/>
      <c r="B4" s="75" t="str">
        <f>IFERROR(VLOOKUP(D4,DB!A:K,11,0),"")</f>
        <v>R3</v>
      </c>
      <c r="C4" s="18"/>
      <c r="D4" s="18" t="s">
        <v>19147</v>
      </c>
      <c r="E4" s="18"/>
      <c r="F4" s="20"/>
      <c r="G4" s="21">
        <f t="shared" ca="1" si="0"/>
        <v>45936.82695289352</v>
      </c>
      <c r="H4" s="22"/>
      <c r="I4" s="19" t="str">
        <f>IFERROR(VLOOKUP(D4,DB!A:F,6,0),"")</f>
        <v>Power Cube</v>
      </c>
      <c r="J4" s="18" t="str">
        <f>IFERROR(VLOOKUP(D4,DB!A:G,7,0),"")</f>
        <v>No BB Design+Good</v>
      </c>
      <c r="K4" s="50"/>
      <c r="L4" s="23" t="str">
        <f>IFERROR(VLOOKUP(D4,DB!A:I,9,0),"")</f>
        <v>Latis</v>
      </c>
    </row>
    <row r="5" spans="1:13" ht="15" customHeight="1">
      <c r="A5" s="19"/>
      <c r="B5" s="75" t="str">
        <f>IFERROR(VLOOKUP(D5,DB!A:K,11,0),"")</f>
        <v/>
      </c>
      <c r="C5" s="18"/>
      <c r="D5" s="18"/>
      <c r="E5" s="18"/>
      <c r="F5" s="20"/>
      <c r="G5" s="21">
        <f t="shared" ca="1" si="0"/>
        <v>45936.82695289352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45936.82695289352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45936.82695289352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45936.82695289352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45936.82695289352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45936.82695289352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45936.82695289352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45936.82695289352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45936.82695289352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45936.82695289352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45936.82695289352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45936.82695289352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45936.82695289352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45936.82695289352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45936.82695289352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45936.82695289352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45936.82695289352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45936.82695289352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45936.82695289352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45936.82695289352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45936.82695289352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45936.82695289352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45936.82695289352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45936.82695289352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45936.82695289352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45936.82695289352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45936.82695289352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45936.82695289352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45936.82695289352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45936.82695289352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45936.82695289352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45936.82695289352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45936.82695289352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45936.82695289352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45936.82695289352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45936.82695289352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45936.82695289352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45936.82695289352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45936.82695289352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45936.82695289352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45936.82695289352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45936.82695289352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45936.82695289352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45936.82695289352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45936.82695289352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45936.82695289352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45936.82695289352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45936.82695289352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45936.82695289352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45936.82695289352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45936.82695289352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45936.82695289352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45936.82695289352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45936.82695289352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45936.82695289352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45936.82695289352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45936.82695289352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45936.82695289352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45936.82695289352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45936.82695289352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45936.82695289352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45936.82695289352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45936.82695289352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45936.82695289352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45936.82695289352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45936.82695289352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45936.82695289352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45936.82695289352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45936.82695289352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45936.82695289352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45936.82695289352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45936.82695289352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45936.82695289352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45936.82695289352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45936.82695289352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45936.82695289352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45936.82695289352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45936.82695289352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45936.82695289352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45936.82695289352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45936.82695289352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45936.82695289352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45936.82695289352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45936.82695289352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45936.82695289352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45936.82695289352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45936.82695289352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45936.82695289352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45936.82695289352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45936.82695289352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45936.82695289352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45936.82695289352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45936.82695289352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45936.82695289352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45936.82695289352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45936.82695289352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45936.82695289352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45936.82695289352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45936.82695289352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45936.82695289352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45936.82695289352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45936.82695289352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45936.82695289352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45936.82695289352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45936.82695289352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45936.82695289352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45936.82695289352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45936.82695289352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45936.82695289352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45936.82695289352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45936.82695289352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45936.82695289352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45936.82695289352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45936.82695289352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45936.82695289352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45936.82695289352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45936.82695289352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45936.82695289352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45936.82695289352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45936.82695289352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45936.82695289352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45936.82695289352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45936.82695289352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45936.82695289352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45936.82695289352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45936.82695289352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45936.82695289352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45936.82695289352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45936.82695289352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45936.82695289352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45936.82695289352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45936.82695289352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45936.82695289352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45936.82695289352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45936.82695289352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45936.82695289352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45936.82695289352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45936.82695289352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45936.82695289352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45936.82695289352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45936.82695289352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45936.82695289352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45936.82695289352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45936.82695289352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45936.82695289352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45936.82695289352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45936.82695289352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45936.82695289352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45936.82695289352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45936.82695289352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45936.82695289352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45936.82695289352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45936.82695289352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45936.82695289352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45936.82695289352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45936.82695289352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45936.82695289352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45936.82695289352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45936.82695289352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45936.82695289352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45936.82695289352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45936.82695289352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45936.82695289352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45936.82695289352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45936.82695289352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45936.82695289352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45936.82695289352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45936.82695289352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45936.82695289352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45936.82695289352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45936.82695289352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45936.82695289352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45936.82695289352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45936.82695289352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45936.82695289352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45936.82695289352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45936.82695289352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45936.82695289352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45936.82695289352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45936.82695289352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45936.82695289352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45936.82695289352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45936.82695289352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45936.82695289352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45936.82695289352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45936.82695289352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45936.82695289352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45936.82695289352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45936.82695289352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45936.82695289352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45936.82695289352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45936.82695289352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45936.82695289352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45936.82695289352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45936.82695289352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45936.82695289352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45936.82695289352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45936.82695289352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45936.82695289352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45936.82695289352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45936.82695289352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45936.82695289352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45936.82695289352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45936.82695289352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45936.82695289352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45936.82695289352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45936.82695289352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45936.82695289352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45936.82695289352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45936.82695289352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45936.82695289352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45936.82695289352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45936.82695289352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45936.82695289352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45936.82695289352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45936.82695289352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45936.82695289352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45936.82695289352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45936.82695289352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45936.82695289352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45936.82695289352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45936.82695289352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45936.82695289352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45936.82695289352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45936.82695289352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45936.82695289352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45936.82695289352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45936.82695289352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45936.82695289352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45936.82695289352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45936.82695289352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45936.82695289352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45936.82695289352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45936.82695289352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45936.82695289352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45936.82695289352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45936.82695289352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45936.82695289352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45936.82695289352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45936.82695289352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45936.82695289352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45936.82695289352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45936.82695289352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45936.82695289352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45936.82695289352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45936.82695289352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45936.82695289352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45936.82695289352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45936.82695289352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45936.82695289352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45936.82695289352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45936.82695289352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45936.82695289352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45936.82695289352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45936.82695289352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45936.82695289352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45936.82695289352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45936.82695289352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45936.82695289352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45936.82695289352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45936.82695289352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45936.82695289352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45936.82695289352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45936.82695289352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45936.82695289352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45936.82695289352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45936.82695289352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45936.82695289352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45936.82695289352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45936.82695289352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45936.82695289352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45936.82695289352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45936.82695289352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45936.82695289352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45936.82695289352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45936.82695289352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45936.82695289352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45936.82695289352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45936.82695289352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45936.82695289352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45936.82695289352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45936.82695289352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45936.82695289352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45936.82695289352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45936.82695289352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45936.82695289352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45936.82695289352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45936.82695289352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45936.82695289352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45936.82695289352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45936.82695289352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45936.82695289352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45936.82695289352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45936.82695289352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45936.82695289352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45936.82695289352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45936.82695289352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45936.82695289352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45936.82695289352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45936.82695289352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45936.82695289352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45936.82695289352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45936.82695289352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45936.82695289352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45936.82695289352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45936.82695289352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45936.82695289352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45936.82695289352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45936.82695289352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45936.82695289352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45936.82695289352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45936.82695289352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45936.82695289352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45936.82695289352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45936.82695289352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45936.82695289352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45936.82695289352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45936.82695289352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45936.82695289352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45936.82695289352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45936.82695289352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45936.82695289352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45936.82695289352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45936.82695289352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45936.82695289352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45936.82695289352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45936.82695289352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45936.82695289352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45936.82695289352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45936.82695289352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45936.82695289352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45936.82695289352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45936.82695289352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45936.82695289352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45936.82695289352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45936.82695289352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45936.82695289352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45936.82695289352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45936.82695289352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45936.82695289352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45936.82695289352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45936.82695289352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45936.82695289352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45936.82695289352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45936.82695289352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45936.82695289352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45936.82695289352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45936.82695289352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45936.82695289352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45936.82695289352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45936.82695289352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45936.82695289352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45936.82695289352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45936.82695289352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45936.82695289352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45936.82695289352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45936.82695289352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45936.82695289352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45936.82695289352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45936.82695289352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45936.82695289352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45936.82695289352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45936.82695289352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45936.82695289352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45936.82695289352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45936.82695289352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45936.82695289352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45936.82695289352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45936.82695289352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45936.82695289352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45936.82695289352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45936.82695289352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45936.82695289352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45936.82695289352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45936.82695289352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45936.82695289352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45936.82695289352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45936.82695289352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45936.82695289352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45936.82695289352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45936.82695289352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45936.82695289352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45936.82695289352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45936.82695289352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45936.82695289352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45936.82695289352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45936.82695289352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45936.82695289352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45936.82695289352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45936.82695289352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45936.82695289352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45936.82695289352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45936.82695289352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45936.82695289352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45936.82695289352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45936.82695289352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45936.82695289352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45936.82695289352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45936.82695289352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45936.82695289352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45936.82695289352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45936.82695289352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45936.82695289352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45936.82695289352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45936.82695289352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45936.82695289352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45936.82695289352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45936.82695289352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45936.82695289352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45936.82695289352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45936.82695289352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45936.82695289352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45936.82695289352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45936.82695289352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45936.82695289352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45936.82695289352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45936.82695289352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45936.82695289352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45936.82695289352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45936.82695289352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45936.82695289352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45936.82695289352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45936.82695289352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45936.82695289352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45936.82695289352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45936.82695289352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45936.82695289352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45936.82695289352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45936.82695289352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45936.82695289352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45936.82695289352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45936.82695289352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45936.82695289352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45936.82695289352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45936.82695289352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45936.82695289352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45936.82695289352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45936.82695289352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45936.82695289352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45936.82695289352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45936.82695289352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45936.82695289352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45936.82695289352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45936.82695289352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45936.82695289352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45936.82695289352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45936.82695289352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45936.82695289352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45936.82695289352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45936.82695289352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45936.82695289352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45936.82695289352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45936.82695289352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45936.82695289352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45936.82695289352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45936.82695289352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45936.82695289352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45936.82695289352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45936.82695289352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45936.82695289352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45936.82695289352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45936.82695289352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45936.82695289352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45936.82695289352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45936.82695289352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45936.82695289352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45936.82695289352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45936.82695289352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45936.82695289352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45936.82695289352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45936.82695289352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45936.82695289352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45936.82695289352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45936.82695289352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45936.82695289352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45936.82695289352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45936.82695289352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45936.82695289352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45936.82695289352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45936.82695289352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45936.82695289352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45936.82695289352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45936.82695289352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45936.82695289352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45936.82695289352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45936.82695289352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45936.82695289352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45936.82695289352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45936.82695289352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45936.82695289352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45936.82695289352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45936.82695289352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45936.82695289352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45936.82695289352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45936.82695289352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45936.82695289352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45936.82695289352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45936.82695289352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45936.82695289352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45936.82695289352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45936.82695289352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45936.82695289352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45936.82695289352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45936.82695289352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45936.82695289352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45936.82695289352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45936.82695289352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45936.82695289352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45936.82695289352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45936.82695289352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45936.82695289352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45936.82695289352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45936.82695289352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45936.82695289352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45936.82695289352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45936.82695289352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45936.82695289352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45936.82695289352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45936.82695289352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45936.82695289352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45936.82695289352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45936.82695289352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45936.82695289352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45936.82695289352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45936.82695289352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45936.82695289352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45936.82695289352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45936.82695289352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45936.82695289352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45936.82695289352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45936.82695289352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45936.82695289352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45936.82695289352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45936.82695289352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45936.82695289352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45936.82695289352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45936.82695289352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45936.82695289352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45936.82695289352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45936.82695289352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45936.82695289352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45936.82695289352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45936.82695289352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45936.82695289352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45936.82695289352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45936.82695289352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45936.82695289352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45936.82695289352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45936.82695289352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45936.82695289352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45936.82695289352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45936.82695289352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45936.82695289352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45936.82695289352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45936.82695289352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45936.82695289352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45936.82695289352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45936.82695289352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45936.82695289352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45936.82695289352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45936.82695289352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45936.82695289352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45936.82695289352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45936.82695289352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45936.82695289352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45936.82695289352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45936.82695289352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45936.82695289352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45936.82695289352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45936.82695289352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45936.82695289352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45936.82695289352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45936.82695289352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45936.82695289352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45936.82695289352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45936.82695289352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45936.82695289352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45936.82695289352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45936.82695289352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45936.82695289352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45936.82695289352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45936.82695289352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45936.82695289352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45936.82695289352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45936.82695289352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45936.82695289352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45936.82695289352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45936.82695289352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45936.82695289352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45936.82695289352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45936.82695289352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45936.82695289352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45936.82695289352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45936.82695289352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45936.82695289352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45936.82695289352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45936.82695289352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45936.82695289352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45936.82695289352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45936.82695289352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45936.82695289352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45936.82695289352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45936.82695289352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45936.82695289352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45936.82695289352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45936.82695289352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45936.82695289352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45936.82695289352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45936.82695289352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45936.82695289352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45936.82695289352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45936.82695289352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45936.82695289352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45936.82695289352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45936.82695289352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45936.82695289352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45936.82695289352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45936.82695289352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45936.82695289352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45936.82695289352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45936.82695289352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45936.82695289352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45936.82695289352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45936.82695289352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45936.82695289352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45936.82695289352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45936.82695289352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45936.82695289352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45936.82695289352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45936.82695289352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45936.82695289352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45936.82695289352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45936.82695289352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45936.82695289352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45936.82695289352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45936.82695289352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45936.82695289352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45936.82695289352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45936.82695289352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45936.82695289352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45936.82695289352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45936.82695289352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45936.82695289352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45936.82695289352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45936.82695289352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45936.82695289352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45936.82695289352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45936.82695289352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45936.82695289352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45936.82695289352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45936.82695289352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45936.82695289352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45936.82695289352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45936.82695289352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45936.82695289352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45936.82695289352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45936.82695289352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45936.82695289352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45936.82695289352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45936.82695289352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45936.82695289352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45936.82695289352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45936.82695289352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45936.82695289352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45936.82695289352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45936.82695289352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45936.82695289352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45936.82695289352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45936.82695289352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45936.82695289352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45936.82695289352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45936.82695289352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45936.82695289352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45936.82695289352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45936.82695289352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45936.82695289352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45936.82695289352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45936.82695289352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45936.82695289352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45936.82695289352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45936.82695289352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45936.82695289352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45936.82695289352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45936.82695289352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45936.82695289352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45936.82695289352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45936.82695289352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45936.82695289352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45936.82695289352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45936.82695289352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45936.82695289352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45936.82695289352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45936.82695289352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45936.82695289352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45936.82695289352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45936.82695289352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45936.82695289352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45936.82695289352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45936.82695289352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45936.82695289352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45936.82695289352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45936.82695289352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45936.82695289352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45936.82695289352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45936.82695289352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45936.82695289352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45936.82695289352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45936.82695289352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45936.82695289352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45936.82695289352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45936.82695289352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45936.82695289352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45936.82695289352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45936.82695289352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45936.82695289352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45936.82695289352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45936.82695289352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45936.82695289352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45936.82695289352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45936.82695289352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45936.82695289352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45936.82695289352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45936.82695289352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45936.82695289352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45936.82695289352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45936.82695289352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45936.82695289352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45936.82695289352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45936.82695289352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45936.82695289352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45936.82695289352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45936.82695289352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45936.82695289352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45936.82695289352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45936.82695289352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45936.82695289352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45936.82695289352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45936.82695289352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45936.82695289352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45936.82695289352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45936.82695289352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45936.82695289352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45936.82695289352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45936.82695289352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45936.82695289352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45936.82695289352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45936.82695289352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45936.82695289352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45936.82695289352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45936.82695289352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45936.82695289352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45936.82695289352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45936.82695289352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45936.82695289352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45936.82695289352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45936.82695289352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45936.82695289352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45936.82695289352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45936.82695289352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45936.82695289352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45936.82695289352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45936.82695289352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45936.82695289352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45936.82695289352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45936.82695289352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45936.82695289352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45936.82695289352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45936.82695289352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45936.82695289352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45936.82695289352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45936.82695289352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45936.82695289352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45936.82695289352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45936.82695289352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45936.82695289352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45936.82695289352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45936.82695289352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45936.82695289352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45936.82695289352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45936.82695289352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45936.82695289352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45936.82695289352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45936.82695289352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45936.82695289352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45936.82695289352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45936.82695289352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45936.82695289352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45936.82695289352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45936.82695289352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45936.82695289352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45936.82695289352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45936.82695289352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45936.82695289352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45936.82695289352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45936.82695289352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45936.82695289352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45936.82695289352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45936.82695289352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45936.82695289352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45936.82695289352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45936.82695289352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45936.82695289352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45936.82695289352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45936.82695289352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45936.82695289352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45936.82695289352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45936.82695289352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45936.82695289352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45936.82695289352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45936.82695289352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45936.82695289352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45936.82695289352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45936.82695289352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45936.82695289352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45936.82695289352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45936.82695289352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45936.82695289352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45936.82695289352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45936.82695289352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45936.82695289352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45936.82695289352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45936.82695289352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45936.82695289352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45936.82695289352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45936.82695289352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45936.82695289352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45936.82695289352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45936.82695289352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45936.82695289352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45936.82695289352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45936.82695289352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45936.82695289352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45936.82695289352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45936.82695289352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45936.82695289352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45936.82695289352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45936.82695289352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45936.82695289352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45936.82695289352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45936.82695289352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45936.82695289352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45936.82695289352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45936.82695289352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45936.82695289352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45936.82695289352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45936.82695289352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45936.82695289352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45936.82695289352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45936.82695289352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45936.82695289352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45936.82695289352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45936.82695289352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45936.82695289352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45936.82695289352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45936.82695289352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45936.82695289352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45936.82695289352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45936.82695289352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45936.82695289352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45936.82695289352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45936.82695289352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45936.82695289352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45936.82695289352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45936.82695289352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45936.82695289352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45936.82695289352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45936.82695289352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45936.82695289352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45936.82695289352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45936.82695289352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45936.82695289352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45936.82695289352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45936.82695289352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45936.82695289352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45936.82695289352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45936.82695289352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45936.82695289352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45936.82695289352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45936.82695289352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45936.82695289352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45936.82695289352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45936.82695289352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45936.82695289352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45936.82695289352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45936.82695289352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45936.82695289352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45936.82695289352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45936.82695289352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45936.82695289352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45936.82695289352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45936.82695289352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45936.82695289352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45936.82695289352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45936.82695289352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45936.82695289352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45936.82695289352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45936.82695289352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45936.82695289352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45936.82695289352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45936.82695289352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45936.82695289352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45936.82695289352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45936.82695289352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45936.82695289352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45936.82695289352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45936.82695289352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45936.82695289352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45936.82695289352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45936.82695289352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45936.82695289352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45936.82695289352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45936.82695289352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45936.82695289352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45936.82695289352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45936.82695289352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45936.82695289352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45936.82695289352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45936.82695289352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45936.82695289352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45936.82695289352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45936.82695289352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45936.82695289352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45936.82695289352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45936.82695289352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45936.82695289352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45936.82695289352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45936.82695289352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45936.82695289352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45936.82695289352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45936.82695289352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45936.82695289352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45936.82695289352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45936.82695289352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45936.82695289352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45936.82695289352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45936.82695289352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45936.82695289352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45936.82695289352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45936.82695289352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45936.82695289352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45936.82695289352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45936.82695289352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45936.82695289352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45936.82695289352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45936.82695289352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45936.82695289352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45936.82695289352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45936.82695289352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45936.82695289352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45936.82695289352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45936.82695289352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45936.82695289352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45936.82695289352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45936.82695289352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45936.82695289352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45936.82695289352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45936.82695289352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45936.82695289352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45936.82695289352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45936.82695289352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45936.82695289352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45936.82695289352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45936.82695289352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45936.82695289352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45936.82695289352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45936.82695289352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45936.82695289352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45936.82695289352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45936.82695289352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45936.82695289352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45936.82695289352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45936.82695289352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45936.82695289352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45936.82695289352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45936.82695289352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45936.82695289352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45936.82695289352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45936.82695289352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45936.82695289352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45936.82695289352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45936.82695289352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45936.82695289352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45936.82695289352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45936.82695289352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45936.82695289352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45936.82695289352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45936.82695289352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45936.82695289352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45936.82695289352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45936.82695289352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45936.82695289352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45936.82695289352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45936.82695289352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45936.82695289352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45936.82695289352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45936.82695289352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45936.82695289352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45936.82695289352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45936.82695289352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45936.82695289352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45936.82695289352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45936.82695289352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45936.82695289352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45936.82695289352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45936.82695289352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45936.82695289352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45936.82695289352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45936.82695289352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45936.82695289352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45936.82695289352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45936.82695289352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45936.82695289352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45936.82695289352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45936.82695289352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45936.82695289352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45936.82695289352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45936.82695289352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45936.82695289352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45936.82695289352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45936.82695289352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45936.82695289352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45936.82695289352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45936.82695289352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45936.82695289352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45936.82695289352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45936.82695289352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45936.82695289352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45936.82695289352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45936.82695289352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45936.82695289352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45936.82695289352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45936.82695289352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45936.82695289352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45936.82695289352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45936.82695289352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45936.82695289352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45936.82695289352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45936.82695289352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45936.82695289352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45936.82695289352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45936.82695289352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45936.82695289352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45936.82695289352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45936.82695289352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45936.82695289352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45936.82695289352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45936.82695289352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45936.82695289352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45936.82695289352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45936.82695289352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45936.82695289352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45936.82695289352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45936.82695289352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45936.82695289352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45936.82695289352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45936.82695289352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45936.82695289352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45936.82695289352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45936.82695289352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45936.82695289352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45936.82695289352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45936.82695289352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45936.82695289352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45936.82695289352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45936.82695289352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45936.82695289352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45936.82695289352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45936.82695289352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45936.82695289352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45936.82695289352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45936.82695289352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45936.82695289352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45936.82695289352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45936.82695289352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45936.82695289352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45936.82695289352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45936.82695289352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45936.82695289352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45936.82695289352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45936.82695289352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45936.82695289352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45936.82695289352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45936.82695289352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45936.82695289352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45936.82695289352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45936.82695289352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45936.82695289352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45936.82695289352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45936.82695289352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45936.82695289352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45936.82695289352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45936.82695289352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45936.82695289352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45936.82695289352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45936.82695289352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45936.82695289352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45936.82695289352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45936.82695289352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45936.82695289352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45936.82695289352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45936.82695289352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45936.82695289352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45936.82695289352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45936.82695289352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45936.82695289352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45936.82695289352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45936.82695289352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45936.82695289352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45936.82695289352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45936.82695289352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45936.82695289352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45936.82695289352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45936.82695289352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45936.82695289352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45936.82695289352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45936.82695289352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45936.82695289352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45936.82695289352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45936.82695289352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45936.82695289352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45936.82695289352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45936.82695289352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45936.82695289352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45936.82695289352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45936.82695289352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45936.82695289352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45936.82695289352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45936.82695289352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45936.82695289352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45936.82695289352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45936.82695289352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45936.82695289352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45936.82695289352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45936.82695289352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45936.82695289352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45936.82695289352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45936.82695289352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45936.82695289352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45936.82695289352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45936.82695289352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45936.82695289352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45936.82695289352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45936.82695289352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45936.82695289352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45936.82695289352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45936.82695289352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45936.82695289352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45936.82695289352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45936.82695289352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45936.82695289352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45936.82695289352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45936.82695289352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45936.82695289352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45936.82695289352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45936.82695289352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45936.82695289352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45936.82695289352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45936.82695289352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45936.82695289352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45936.82695289352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45936.82695289352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45936.82695289352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45936.82695289352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45936.82695289352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45936.82695289352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45936.82695289352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45936.82695289352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45936.82695289352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45936.82695289352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45936.82695289352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45936.82695289352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45936.82695289352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45936.82695289352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45936.82695289352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45936.82695289352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45936.82695289352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45936.82695289352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45936.82695289352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45936.82695289352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45936.82695289352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45936.82695289352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45936.82695289352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45936.82695289352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45936.82695289352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45936.82695289352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45936.82695289352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45936.82695289352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45936.82695289352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45936.82695289352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45936.82695289352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45936.82695289352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45936.82695289352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45936.82695289352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45936.82695289352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45936.82695289352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45936.82695289352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45936.82695289352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45936.82695289352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45936.82695289352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45936.82695289352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45936.82695289352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45936.82695289352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45936.82695289352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45936.82695289352</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233.34623530092358</v>
      </c>
      <c r="H2" s="113">
        <v>45703.474768518521</v>
      </c>
      <c r="I2" s="110" t="str">
        <f>IFERROR(VLOOKUP(D2,DB!A:F,6,0),"")</f>
        <v>SCECO</v>
      </c>
      <c r="J2" s="110" t="str">
        <f>IFERROR(VLOOKUP(D2,DB!A:G,7,0),"")</f>
        <v>Dead</v>
      </c>
      <c r="K2" s="115" t="s">
        <v>39058</v>
      </c>
      <c r="L2" s="107" t="str">
        <f>IFERROR(VLOOKUP(D2,DB!A:I,9,0),"")</f>
        <v>Latis</v>
      </c>
    </row>
    <row r="3" spans="1:16" ht="23.25" customHeight="1">
      <c r="A3" s="110" t="s">
        <v>39059</v>
      </c>
      <c r="B3" s="110" t="str">
        <f>IFERROR(VLOOKUP(D3,DB!A:K,11,0),"")</f>
        <v>R4</v>
      </c>
      <c r="C3" s="111">
        <v>2</v>
      </c>
      <c r="D3" s="107" t="s">
        <v>25891</v>
      </c>
      <c r="E3" s="112" t="s">
        <v>38964</v>
      </c>
      <c r="F3" s="113">
        <v>45935.156944444447</v>
      </c>
      <c r="G3" s="114">
        <f ca="1">IFERROR(NOW()-F3,"")</f>
        <v>1.670008449073066</v>
      </c>
      <c r="H3" s="113">
        <v>45935.07104166667</v>
      </c>
      <c r="I3" s="110" t="str">
        <f>IFERROR(VLOOKUP(D3,DB!A:F,6,0),"")</f>
        <v>Generator-SG</v>
      </c>
      <c r="J3" s="110" t="str">
        <f>IFERROR(VLOOKUP(D3,DB!A:G,7,0),"")</f>
        <v>Good</v>
      </c>
      <c r="K3" s="115" t="s">
        <v>39060</v>
      </c>
      <c r="L3" s="107" t="str">
        <f>IFERROR(VLOOKUP(D3,DB!A:I,9,0),"")</f>
        <v>Latis</v>
      </c>
    </row>
    <row r="4" spans="1:16" ht="15" customHeight="1">
      <c r="A4" s="141" t="s">
        <v>39061</v>
      </c>
      <c r="B4" s="141" t="str">
        <f>IFERROR(VLOOKUP(D4,DB!A:K,11,0),"")</f>
        <v>R4</v>
      </c>
      <c r="C4" s="142">
        <v>1</v>
      </c>
      <c r="D4" s="143" t="s">
        <v>36054</v>
      </c>
      <c r="E4" s="144" t="s">
        <v>38964</v>
      </c>
      <c r="F4" s="145">
        <v>45936.764467592591</v>
      </c>
      <c r="G4" s="146">
        <f ca="1">IFERROR(NOW()-F4,"")</f>
        <v>6.2485300928528886E-2</v>
      </c>
      <c r="H4" s="145">
        <v>45936.758773148147</v>
      </c>
      <c r="I4" s="141" t="str">
        <f>IFERROR(VLOOKUP(D4,DB!A:F,6,0),"")</f>
        <v>Generator-SG</v>
      </c>
      <c r="J4" s="141" t="str">
        <f>IFERROR(VLOOKUP(D4,DB!A:G,7,0),"")</f>
        <v>Weak</v>
      </c>
      <c r="K4" s="148" t="s">
        <v>39062</v>
      </c>
      <c r="L4" s="143" t="str">
        <f>IFERROR(VLOOKUP(D4,DB!A:I,9,0),"")</f>
        <v>Latis</v>
      </c>
    </row>
    <row r="5" spans="1:16" ht="15" customHeight="1">
      <c r="A5" s="141" t="s">
        <v>39063</v>
      </c>
      <c r="B5" s="141" t="str">
        <f>IFERROR(VLOOKUP(D5,DB!A:K,11,0),"")</f>
        <v>R4</v>
      </c>
      <c r="C5" s="142">
        <v>3</v>
      </c>
      <c r="D5" s="107" t="s">
        <v>35137</v>
      </c>
      <c r="E5" s="144" t="s">
        <v>38964</v>
      </c>
      <c r="F5" s="145">
        <v>45936.794965277775</v>
      </c>
      <c r="G5" s="146">
        <f ca="1">IFERROR(NOW()-F5,"")</f>
        <v>3.1987615744583309E-2</v>
      </c>
      <c r="H5" s="145">
        <v>45936.783553240741</v>
      </c>
      <c r="I5" s="141" t="str">
        <f>IFERROR(VLOOKUP(D5,DB!A:F,6,0),"")</f>
        <v>Generator-SG</v>
      </c>
      <c r="J5" s="141" t="str">
        <f>IFERROR(VLOOKUP(D5,DB!A:G,7,0),"")</f>
        <v>Dead</v>
      </c>
      <c r="K5" s="148" t="s">
        <v>39064</v>
      </c>
      <c r="L5" s="143" t="str">
        <f>IFERROR(VLOOKUP(D5,DB!A:I,9,0),"")</f>
        <v>Latis</v>
      </c>
    </row>
    <row r="6" spans="1:16" ht="15" customHeight="1">
      <c r="A6" s="141"/>
      <c r="B6" s="141" t="str">
        <f>IFERROR(VLOOKUP(D6,DB!A:K,11,0),"")</f>
        <v/>
      </c>
      <c r="C6" s="142"/>
      <c r="D6" s="143"/>
      <c r="E6" s="144"/>
      <c r="F6" s="145"/>
      <c r="G6" s="146">
        <f ca="1">IFERROR(NOW()-F6,"")</f>
        <v>45936.82695289352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45936.82695289352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45936.82695289352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45936.82695289352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45936.82695289352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45936.82695289352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45936.82695289352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45936.82695289352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45936.82695289352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45936.82695289352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45936.82695289352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45936.82695289352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45936.82695289352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45936.82695289352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45936.82695289352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45936.82695289352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45936.82695289352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45936.82695289352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45936.82695289352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45936.82695289352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45936.82695289352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45936.82695289352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45936.82695289352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45936.82695289352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45936.82695289352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45936.82695289352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45936.82695289352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45936.82695289352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45936.82695289352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45936.82695289352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45936.82695289352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45936.82695289352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45936.82695289352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45936.82695289352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45936.82695289352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45936.82695289352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45936.82695289352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45936.82695289352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45936.82695289352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45936.82695289352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45936.82695289352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45936.82695289352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45936.82695289352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45936.82695289352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45936.82695289352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45936.82695289352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45936.82695289352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45936.82695289352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45936.82695289352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45936.82695289352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45936.82695289352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45936.82695289352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45936.82695289352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45936.82695289352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45936.82695289352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45936.82695289352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45936.82695289352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45936.82695289352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45936.82695289352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45936.82695289352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45936.82695289352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45936.82695289352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45936.82695289352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45936.82695289352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45936.82695289352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45936.82695289352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45936.82695289352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45936.82695289352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45936.82695289352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45936.82695289352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45936.82695289352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45936.82695289352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45936.82695289352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45936.82695289352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45936.82695289352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45936.82695289352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45936.82695289352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45936.82695289352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45936.82695289352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45936.82695289352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45936.82695289352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45936.82695289352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45936.82695289352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45936.82695289352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45936.82695289352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45936.82695289352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45936.82695289352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45936.82695289352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45936.82695289352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45936.82695289352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45936.82695289352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45936.82695289352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45936.82695289352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45936.82695289352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45936.82695289352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45936.82695289352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45936.82695289352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45936.82695289352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45936.82695289352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45936.82695289352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45936.82695289352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45936.82695289352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45936.82695289352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45936.82695289352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45936.82695289352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45936.82695289352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45936.82695289352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45936.82695289352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45936.82695289352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45936.82695289352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45936.82695289352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45936.82695289352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45936.82695289352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45936.82695289352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45936.82695289352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45936.82695289352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45936.82695289352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45936.82695289352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45936.82695289352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45936.82695289352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45936.82695289352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45936.82695289352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45936.82695289352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45936.82695289352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45936.82695289352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45936.82695289352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45936.82695289352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45936.82695289352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45936.82695289352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45936.82695289352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45936.82695289352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45936.82695289352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45936.82695289352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45936.82695289352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45936.82695289352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45936.82695289352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45936.82695289352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45936.82695289352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45936.82695289352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45936.82695289352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45936.82695289352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45936.82695289352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45936.82695289352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45936.82695289352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45936.82695289352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45936.82695289352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45936.82695289352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45936.82695289352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45936.82695289352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45936.82695289352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45936.82695289352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45936.82695289352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45936.82695289352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45936.82695289352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45936.82695289352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45936.82695289352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45936.82695289352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45936.82695289352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45936.82695289352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45936.82695289352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45936.82695289352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45936.82695289352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45936.82695289352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45936.82695289352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45936.82695289352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45936.82695289352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45936.82695289352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45936.82695289352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45936.82695289352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45936.82695289352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45936.82695289352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45936.82695289352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45936.82695289352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45936.82695289352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45936.82695289352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45936.82695289352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45936.82695289352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45936.82695289352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45936.82695289352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45936.82695289352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45936.82695289352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45936.82695289352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45936.82695289352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45936.82695289352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45936.82695289352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45936.82695289352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45936.82695289352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45936.82695289352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45936.82695289352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45936.82695289352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45936.82695289352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45936.82695289352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45936.82695289352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45936.82695289352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45936.82695289352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45936.82695289352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45936.82695289352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45936.82695289352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45936.82695289352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45936.82695289352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45936.82695289352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45936.82695289352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45936.82695289352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45936.82695289352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45936.82695289352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45936.82695289352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45936.82695289352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45936.82695289352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45936.82695289352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45936.82695289352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45936.82695289352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45936.82695289352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45936.82695289352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45936.82695289352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45936.82695289352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45936.82695289352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45936.82695289352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45936.82695289352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45936.82695289352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45936.82695289352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45936.82695289352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45936.82695289352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45936.82695289352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45936.82695289352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45936.82695289352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45936.82695289352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45936.82695289352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45936.82695289352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45936.82695289352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45936.82695289352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45936.82695289352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45936.82695289352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45936.82695289352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45936.82695289352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45936.82695289352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45936.82695289352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45936.82695289352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45936.82695289352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45936.82695289352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45936.82695289352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45936.82695289352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45936.82695289352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45936.82695289352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45936.82695289352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45936.82695289352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45936.82695289352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45936.82695289352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45936.82695289352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45936.82695289352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45936.82695289352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45936.82695289352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45936.82695289352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45936.82695289352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45936.82695289352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45936.82695289352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45936.82695289352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45936.82695289352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45936.82695289352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45936.82695289352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45936.82695289352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45936.82695289352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45936.82695289352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45936.82695289352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45936.82695289352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45936.82695289352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45936.82695289352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45936.82695289352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45936.82695289352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45936.82695289352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45936.82695289352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45936.82695289352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45936.82695289352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45936.82695289352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45936.82695289352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45936.82695289352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45936.82695289352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45936.82695289352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45936.82695289352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45936.82695289352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45936.82695289352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45936.82695289352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45936.82695289352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45936.82695289352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45936.82695289352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45936.82695289352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45936.82695289352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45936.82695289352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45936.82695289352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45936.82695289352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45936.82695289352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45936.82695289352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45936.82695289352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45936.82695289352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45936.82695289352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45936.82695289352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45936.82695289352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45936.82695289352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45936.82695289352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45936.82695289352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45936.82695289352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45936.82695289352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45936.82695289352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45936.82695289352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45936.82695289352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45936.82695289352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45936.82695289352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45936.82695289352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45936.82695289352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45936.82695289352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45936.82695289352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45936.82695289352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45936.82695289352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45936.82695289352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45936.82695289352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45936.82695289352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45936.82695289352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45936.82695289352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45936.82695289352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45936.82695289352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45936.82695289352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45936.82695289352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45936.82695289352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45936.82695289352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45936.82695289352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45936.82695289352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45936.82695289352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45936.82695289352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45936.82695289352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45936.82695289352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45936.82695289352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45936.82695289352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45936.82695289352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45936.82695289352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45936.82695289352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45936.82695289352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45936.82695289352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45936.82695289352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45936.82695289352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45936.82695289352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45936.82695289352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45936.82695289352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45936.82695289352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45936.82695289352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45936.82695289352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45936.82695289352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45936.82695289352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45936.82695289352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45936.82695289352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45936.82695289352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45936.82695289352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45936.82695289352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45936.82695289352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45936.82695289352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45936.82695289352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45936.82695289352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45936.82695289352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45936.82695289352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45936.82695289352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45936.82695289352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45936.82695289352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45936.82695289352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45936.82695289352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45936.82695289352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45936.82695289352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45936.82695289352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45936.82695289352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45936.82695289352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45936.82695289352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45936.82695289352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45936.82695289352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45936.82695289352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45936.82695289352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45936.82695289352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45936.82695289352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45936.82695289352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45936.82695289352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45936.82695289352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45936.82695289352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45936.82695289352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45936.82695289352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45936.82695289352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45936.82695289352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45936.82695289352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45936.82695289352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45936.82695289352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45936.82695289352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45936.82695289352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45936.82695289352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45936.82695289352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45936.82695289352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45936.82695289352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45936.82695289352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45936.82695289352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45936.82695289352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45936.82695289352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45936.82695289352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45936.82695289352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45936.82695289352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45936.82695289352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45936.82695289352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45936.82695289352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45936.82695289352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45936.82695289352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45936.82695289352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45936.82695289352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45936.82695289352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45936.82695289352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45936.82695289352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45936.82695289352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45936.82695289352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45936.82695289352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45936.82695289352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45936.82695289352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45936.82695289352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45936.82695289352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45936.82695289352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45936.82695289352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45936.82695289352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45936.82695289352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45936.82695289352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45936.82695289352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45936.82695289352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45936.82695289352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45936.82695289352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45936.82695289352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45936.82695289352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45936.82695289352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45936.82695289352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45936.82695289352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45936.82695289352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45936.82695289352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45936.82695289352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45936.82695289352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45936.82695289352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45936.82695289352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45936.82695289352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45936.82695289352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45936.82695289352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45936.82695289352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45936.82695289352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45936.82695289352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45936.82695289352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45936.82695289352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45936.82695289352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45936.82695289352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45936.82695289352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45936.82695289352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45936.82695289352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45936.82695289352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45936.82695289352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45936.82695289352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45936.82695289352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45936.82695289352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45936.82695289352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45936.82695289352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45936.82695289352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45936.82695289352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45936.82695289352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45936.82695289352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45936.82695289352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45936.82695289352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45936.82695289352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45936.82695289352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45936.82695289352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45936.82695289352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45936.82695289352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45936.82695289352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45936.82695289352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45936.82695289352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45936.82695289352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45936.82695289352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45936.82695289352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45936.82695289352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45936.82695289352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45936.82695289352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45936.82695289352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45936.82695289352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45936.82695289352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45936.82695289352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45936.82695289352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45936.82695289352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45936.82695289352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45936.82695289352</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45936.82695289352</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45936.82695289352</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45936.82695289352</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45936.82695289352</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45936.82695289352</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44.994892708331463</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10.638075578703138</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45936.82695289352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45936.82695289352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45936.82695289352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45936.82695289352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45936.82695289352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45936.82695289352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45936.82695289352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45936.82695289352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45936.82695289352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45936.82695289352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45936.82695289352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45936.82695289352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45936.82695289352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45936.82695289352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45936.82695289352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45936.82695289352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45936.82695289352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45936.82695289352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45936.82695289352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45936.82695289352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45936.82695289352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45936.82695289352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45936.82695289352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45936.82695289352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45936.82695289352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45936.82695289352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45936.82695289352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45936.82695289352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45936.82695289352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45936.82695289352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45936.82695289352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45936.82695289352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45936.82695289352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45936.82695289352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45936.82695289352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45936.82695289352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45936.82695289352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45936.82695289352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45936.82695289352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45936.82695289352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45936.82695289352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45936.82695289352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45936.82695289352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45936.82695289352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45936.82695289352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45936.82695289352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45936.82695289352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45936.82695289352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45936.82695289352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45936.82695289352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45936.82695289352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45936.82695289352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45936.82695289352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45936.82695289352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45936.82695289352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45936.82695289352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45936.82695289352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45936.82695289352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45936.82695289352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45936.82695289352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45936.82695289352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45936.82695289352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45936.82695289352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45936.82695289352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45936.82695289352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45936.82695289352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45936.82695289352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45936.82695289352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45936.82695289352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45936.82695289352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45936.82695289352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45936.82695289352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45936.82695289352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45936.82695289352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45936.82695289352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45936.82695289352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45936.82695289352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45936.82695289352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45936.82695289352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45936.82695289352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45936.82695289352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45936.82695289352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45936.82695289352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45936.82695289352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45936.82695289352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45936.82695289352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45936.82695289352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45936.82695289352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45936.82695289352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45936.82695289352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45936.82695289352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45936.82695289352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45936.82695289352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45936.82695289352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45936.82695289352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45936.82695289352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45936.82695289352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45936.82695289352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45936.82695289352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45936.82695289352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45936.82695289352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45936.82695289352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45936.82695289352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45936.82695289352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45936.82695289352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45936.82695289352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45936.82695289352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45936.82695289352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45936.82695289352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45936.82695289352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45936.82695289352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45936.82695289352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45936.82695289352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45936.82695289352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45936.82695289352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45936.82695289352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45936.82695289352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45936.82695289352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45936.82695289352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45936.82695289352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45936.82695289352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45936.82695289352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45936.82695289352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45936.82695289352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45936.82695289352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45936.82695289352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45936.82695289352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45936.82695289352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45936.82695289352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45936.82695289352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45936.82695289352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45936.82695289352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45936.82695289352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45936.82695289352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45936.82695289352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45936.82695289352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45936.82695289352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45936.82695289352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45936.82695289352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45936.82695289352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45936.82695289352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45936.82695289352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45936.82695289352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45936.82695289352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45936.82695289352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45936.82695289352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45936.82695289352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45936.82695289352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45936.82695289352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45936.82695289352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45936.82695289352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45936.82695289352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45936.82695289352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45936.82695289352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45936.82695289352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45936.82695289352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45936.82695289352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45936.82695289352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45936.82695289352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A6" sqref="A6:X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10.054105671297293</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45936.82695289352</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2.9459806712984573</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1.8847075231460622</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45936.82695289352</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45936.82695289352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45936.82695289352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45936.82695289352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45936.82695289352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45936.82695289352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45936.82695289352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45936.82695289352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45936.82695289352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45936.82695289352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45936.82695289352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45936.82695289352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45936.82695289352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45936.82695289352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45936.82695289352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45936.82695289352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45936.82695289352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45936.82695289352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45936.82695289352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45936.82695289352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45936.82695289352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45936.82695289352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45936.82695289352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45936.82695289352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45936.82695289352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45936.82695289352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45936.82695289352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45936.82695289352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45936.82695289352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45936.82695289352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45936.82695289352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45936.82695289352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45936.82695289352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45936.82695289352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45936.82695289352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45936.82695289352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45936.82695289352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45936.82695289352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45936.82695289352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45936.82695289352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45936.82695289352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45936.82695289352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45936.82695289352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45936.82695289352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45936.82695289352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45936.82695289352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45936.82695289352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45936.82695289352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45936.82695289352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45936.82695289352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45936.82695289352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45936.82695289352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45936.82695289352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45936.82695289352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45936.82695289352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45936.82695289352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45936.82695289352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45936.82695289352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45936.82695289352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45936.82695289352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45936.82695289352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45936.82695289352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45936.82695289352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45936.82695289352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45936.82695289352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45936.82695289352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45936.82695289352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45936.82695289352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45936.82695289352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45936.82695289352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45936.82695289352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45936.82695289352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45936.82695289352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45936.82695289352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45936.82695289352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45936.82695289352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45936.82695289352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45936.82695289352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45936.82695289352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45936.82695289352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45936.82695289352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45936.82695289352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45936.82695289352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45936.82695289352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45936.82695289352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45936.82695289352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45936.82695289352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45936.82695289352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45936.82695289352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45936.82695289352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45936.82695289352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45936.82695289352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45936.82695289352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45936.82695289352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45936.82695289352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45936.82695289352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45936.82695289352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45936.82695289352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45936.82695289352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45936.82695289352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45936.82695289352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45936.82695289352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45936.82695289352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45936.82695289352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45936.82695289352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45936.82695289352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45936.82695289352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45936.82695289352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45936.82695289352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45936.82695289352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45936.82695289352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45936.82695289352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45936.82695289352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45936.82695289352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45936.82695289352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45936.82695289352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45936.82695289352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45936.82695289352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45936.82695289352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45936.82695289352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45936.82695289352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45936.82695289352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45936.82695289352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45936.82695289352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45936.82695289352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45936.82695289352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45936.82695289352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45936.82695289352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45936.82695289352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45936.82695289352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45936.82695289352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45936.82695289352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45936.82695289352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45936.82695289352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45936.82695289352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45936.82695289352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45936.82695289352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45936.82695289352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45936.82695289352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45936.82695289352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45936.82695289352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45936.82695289352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45936.82695289352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45936.82695289352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45936.82695289352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45936.82695289352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45936.82695289352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45936.82695289352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45936.82695289352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45936.82695289352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45936.82695289352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45936.82695289352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45936.82695289352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45936.82695289352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45936.82695289352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45936.82695289352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45936.82695289352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45936.82695289352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45936.82695289352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45936.82695289352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45936.82695289352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45936.82695289352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45936.82695289352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45936.82695289352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45936.82695289352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45936.82695289352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45936.82695289352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45936.82695289352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45936.82695289352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45936.82695289352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45936.82695289352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45936.82695289352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45936.82695289352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45936.82695289352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45936.82695289352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45936.82695289352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45936.82695289352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45936.82695289352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45936.82695289352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45936.82695289352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45936.82695289352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45936.82695289352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45936.82695289352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45936.82695289352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45936.82695289352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45936.82695289352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45936.82695289352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45936.82695289352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45936.82695289352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45936.82695289352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45936.82695289352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45936.82695289352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45936.82695289352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45936.82695289352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45936.82695289352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45936.82695289352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45936.82695289352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45936.82695289352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45936.82695289352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45936.82695289352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45936.82695289352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45936.82695289352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45936.82695289352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45936.82695289352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45936.82695289352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45936.82695289352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45936.82695289352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45936.82695289352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45936.82695289352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45936.82695289352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45936.82695289352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45936.82695289352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45936.82695289352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45936.82695289352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45936.82695289352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45936.82695289352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45936.82695289352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45936.82695289352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45936.82695289352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45936.82695289352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45936.82695289352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45936.82695289352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45936.82695289352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45936.82695289352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45936.82695289352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45936.82695289352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45936.82695289352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45936.82695289352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45936.82695289352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45936.82695289352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45936.82695289352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45936.82695289352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45936.82695289352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45936.82695289352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45936.82695289352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45936.82695289352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45936.82695289352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45936.82695289352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45936.82695289352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45936.82695289352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45936.82695289352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45936.82695289352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45936.82695289352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45936.82695289352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45936.82695289352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45936.82695289352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45936.82695289352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45936.82695289352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45936.82695289352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45936.82695289352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45936.82695289352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45936.82695289352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45936.82695289352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45936.82695289352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45936.82695289352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45936.82695289352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45936.82695289352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45936.82695289352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45936.82695289352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45936.82695289352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45936.82695289352</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2025-10-06T16:52:51Z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