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07" documentId="13_ncr:1_{F6CB121F-512D-4AA6-A0C1-0FB36C537598}" xr6:coauthVersionLast="47" xr6:coauthVersionMax="47" xr10:uidLastSave="{C4EFA1D4-62A7-4928-86B1-7AAA7CF8DC1C}"/>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J6" i="4"/>
  <c r="I6" i="4"/>
  <c r="G6" i="4"/>
  <c r="B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<sst xmlns="http://schemas.openxmlformats.org/spreadsheetml/2006/main" count="178603" uniqueCount="39085">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</sst>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268.84397719907429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15.222993402778229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1.467164351925021E-2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45931.792403125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45931.792403125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45931.792403125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45931.792403125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45931.792403125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45931.792403125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45931.792403125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45931.792403125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45931.792403125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45931.792403125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45931.792403125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45931.792403125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45931.792403125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45931.792403125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45931.792403125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45931.792403125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45931.792403125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45931.792403125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45931.792403125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45931.792403125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45931.792403125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45931.792403125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45931.792403125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45931.792403125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45931.792403125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45931.792403125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45931.792403125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45931.792403125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45931.792403125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45931.792403125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45931.792403125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45931.792403125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45931.792403125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45931.792403125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45931.792403125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45931.792403125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45931.792403125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45931.792403125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45931.792403125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45931.792403125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45931.792403125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45931.792403125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45931.792403125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45931.792403125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45931.792403125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45931.792403125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45931.792403125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45931.792403125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45931.792403125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45931.792403125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45931.792403125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45931.792403125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45931.792403125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45931.792403125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45931.792403125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45931.792403125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45931.792403125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45931.792403125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45931.792403125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45931.792403125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45931.792403125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45931.792403125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45931.792403125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45931.792403125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45931.792403125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45931.792403125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45931.792403125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45931.792403125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45931.792403125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45931.792403125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45931.792403125</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240.14062071758963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125.06531979166903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106.79256516203895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8.5668359953706386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8.9104513892380055E-2</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39061</v>
      </c>
      <c r="B8" s="18" t="str">
        <f>IFERROR(VLOOKUP(D8,DB!A:K,11,0),"")</f>
        <v>R2</v>
      </c>
      <c r="C8" s="18">
        <v>1</v>
      </c>
      <c r="D8" s="18" t="s">
        <v>26433</v>
      </c>
      <c r="E8" s="131" t="s">
        <v>38964</v>
      </c>
      <c r="F8" s="132">
        <v>45931.734236111108</v>
      </c>
      <c r="G8" s="133">
        <f ca="1">IFERROR(NOW()-F8,"-")</f>
        <v>5.8167013892671093E-2</v>
      </c>
      <c r="H8" s="145" t="s">
        <v>39062</v>
      </c>
      <c r="I8" s="18" t="str">
        <f>IFERROR(VLOOKUP(D8,DB!A:F,6,0),"")</f>
        <v>Power Cube</v>
      </c>
      <c r="J8" s="18" t="str">
        <f>IFERROR(VLOOKUP(D8,DB!A:G,7,0),"")</f>
        <v>Good+No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45931.792403125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45931.792403125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45931.792403125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45931.792403125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45931.792403125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45931.792403125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45931.792403125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45931.792403125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45931.792403125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45931.792403125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45931.792403125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45931.792403125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45931.792403125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45931.792403125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45931.792403125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45931.792403125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45931.792403125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45931.792403125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45931.792403125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45931.792403125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45931.792403125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45931.792403125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45931.792403125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45931.792403125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45931.792403125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45931.792403125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45931.792403125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45931.792403125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45931.792403125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45931.792403125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45931.792403125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45931.792403125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45931.792403125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45931.792403125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45931.792403125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45931.792403125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45931.792403125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45931.792403125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45931.792403125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45931.792403125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45931.792403125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45931.792403125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45931.792403125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45931.792403125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45931.792403125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45931.792403125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45931.792403125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45931.792403125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45931.792403125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45931.792403125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45931.792403125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45931.792403125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45931.792403125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45931.792403125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45931.792403125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45931.792403125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45931.792403125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45931.792403125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45931.792403125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45931.792403125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45931.792403125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45931.792403125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45931.792403125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45931.792403125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45931.792403125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45931.792403125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45931.792403125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45931.792403125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45931.792403125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45931.792403125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45931.792403125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45931.792403125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45931.792403125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45931.792403125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45931.792403125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45931.792403125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45931.792403125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45931.792403125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45931.792403125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45931.792403125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45931.792403125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45931.792403125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45931.792403125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45931.792403125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45931.792403125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45931.792403125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45931.792403125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45931.792403125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45931.792403125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45931.792403125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45931.792403125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45931.792403125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45931.792403125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45931.792403125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45931.792403125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45931.792403125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45931.792403125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45931.792403125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45931.792403125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45931.792403125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45931.792403125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45931.792403125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45931.792403125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45931.792403125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45931.792403125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45931.792403125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45931.792403125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45931.792403125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45931.792403125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45931.792403125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45931.792403125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45931.792403125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45931.792403125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45931.792403125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45931.792403125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45931.792403125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45931.792403125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45931.792403125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45931.792403125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45931.792403125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45931.792403125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45931.792403125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45931.792403125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45931.792403125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45931.792403125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45931.792403125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45931.792403125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45931.792403125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45931.792403125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45931.792403125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45931.792403125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45931.792403125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45931.792403125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45931.792403125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45931.792403125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45931.792403125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45931.792403125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45931.792403125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45931.792403125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45931.792403125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45931.792403125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45931.792403125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45931.792403125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45931.792403125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45931.792403125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45931.792403125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45931.792403125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45931.792403125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45931.792403125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45931.792403125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45931.792403125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45931.792403125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45931.792403125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45931.792403125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45931.792403125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45931.792403125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45931.792403125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45931.792403125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45931.792403125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45931.792403125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45931.792403125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45931.792403125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45931.792403125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45931.792403125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45931.792403125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45931.792403125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45931.792403125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45931.792403125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45931.792403125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45931.792403125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45931.792403125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45931.792403125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45931.792403125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45931.792403125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45931.792403125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45931.792403125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45931.792403125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45931.792403125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45931.792403125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45931.792403125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45931.792403125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45931.792403125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45931.792403125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45931.792403125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45931.792403125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45931.792403125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45931.792403125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45931.792403125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45931.792403125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45931.792403125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45931.792403125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45931.792403125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45931.792403125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45931.792403125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45931.792403125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45931.792403125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45931.792403125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45931.792403125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45931.792403125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45931.792403125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45931.792403125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45931.792403125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45931.792403125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45931.792403125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45931.792403125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45931.792403125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45931.792403125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45931.792403125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45931.792403125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45931.792403125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45931.792403125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45931.792403125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45931.792403125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45931.792403125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45931.792403125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45931.792403125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45931.792403125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45931.792403125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45931.792403125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45931.792403125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45931.792403125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45931.792403125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45931.792403125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45931.792403125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45931.792403125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45931.792403125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45931.792403125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45931.792403125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45931.792403125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45931.792403125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45931.792403125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45931.792403125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45931.792403125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45931.792403125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45931.792403125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45931.792403125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45931.792403125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45931.792403125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45931.792403125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45931.792403125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45931.792403125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45931.792403125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45931.792403125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45931.792403125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45931.792403125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45931.792403125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45931.792403125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45931.792403125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45931.792403125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45931.792403125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45931.792403125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45931.792403125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45931.792403125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45931.792403125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45931.792403125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45931.792403125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45931.792403125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45931.792403125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45931.792403125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45931.792403125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45931.792403125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45931.792403125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45931.792403125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45931.792403125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45931.792403125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45931.792403125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45931.792403125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45931.792403125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45931.792403125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45931.792403125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45931.792403125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45931.792403125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45931.792403125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45931.792403125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45931.792403125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45931.792403125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45931.792403125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45931.792403125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45931.792403125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45931.792403125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45931.792403125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45931.792403125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45931.792403125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45931.792403125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45931.792403125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45931.792403125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45931.792403125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45931.792403125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45931.792403125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45931.792403125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45931.792403125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45931.792403125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45931.792403125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45931.792403125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45931.792403125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45931.792403125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45931.792403125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45931.792403125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45931.792403125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45931.792403125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45931.792403125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45931.792403125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45931.792403125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45931.792403125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45931.792403125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45931.792403125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45931.792403125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45931.792403125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45931.792403125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45931.792403125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45931.792403125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45931.792403125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45931.792403125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45931.792403125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45931.792403125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45931.792403125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45931.792403125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45931.792403125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45931.792403125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45931.792403125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45931.792403125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45931.792403125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45931.792403125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45931.792403125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45931.792403125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45931.792403125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45931.792403125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45931.792403125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45931.792403125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45931.792403125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45931.792403125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45931.792403125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45931.792403125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45931.792403125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45931.792403125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45931.792403125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45931.792403125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45931.792403125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45931.792403125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45931.792403125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45931.792403125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45931.792403125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45931.792403125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45931.792403125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45931.792403125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45931.792403125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45931.792403125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45931.792403125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45931.792403125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45931.792403125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45931.792403125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45931.792403125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45931.792403125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45931.792403125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45931.792403125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45931.792403125</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45931.792403125</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45931.792403125</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45931.792403125</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45931.792403125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45931.792403125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45931.792403125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45931.792403125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45931.792403125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45931.792403125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45931.792403125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45931.792403125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45931.792403125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45931.792403125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45931.792403125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45931.792403125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45931.792403125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45931.792403125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45931.792403125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45931.792403125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45931.792403125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45931.792403125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45931.792403125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45931.792403125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45931.792403125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45931.792403125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45931.792403125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45931.792403125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45931.792403125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45931.792403125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45931.792403125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45931.792403125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45931.792403125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45931.792403125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45931.792403125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45931.792403125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45931.792403125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45931.792403125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45931.792403125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45931.792403125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45931.792403125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45931.792403125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45931.792403125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45931.792403125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45931.792403125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45931.792403125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45931.792403125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45931.792403125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45931.792403125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45931.792403125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45931.792403125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45931.792403125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45931.792403125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45931.792403125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45931.792403125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45931.792403125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45931.792403125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45931.792403125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45931.792403125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45931.792403125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45931.792403125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45931.792403125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45931.792403125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45931.792403125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45931.792403125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45931.792403125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45931.792403125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45931.792403125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45931.792403125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45931.792403125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45931.792403125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45931.792403125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45931.792403125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45931.792403125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45931.792403125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45931.792403125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45931.792403125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45931.792403125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45931.792403125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45931.792403125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45931.792403125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45931.792403125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45931.792403125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45931.792403125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45931.792403125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45931.792403125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45931.792403125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45931.792403125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45931.792403125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45931.792403125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45931.792403125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45931.792403125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45931.792403125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45931.792403125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45931.792403125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45931.792403125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45931.792403125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45931.792403125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45931.792403125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45931.792403125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45931.792403125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45931.792403125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45931.792403125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45931.792403125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45931.792403125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45931.792403125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45931.792403125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45931.792403125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45931.792403125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45931.792403125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45931.792403125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45931.792403125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45931.792403125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45931.792403125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45931.792403125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45931.792403125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45931.792403125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45931.792403125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45931.792403125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45931.792403125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45931.792403125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45931.792403125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45931.792403125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45931.792403125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45931.792403125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45931.792403125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45931.792403125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45931.792403125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45931.792403125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45931.792403125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45931.792403125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45931.792403125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45931.792403125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45931.792403125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45931.792403125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45931.792403125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45931.792403125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45931.792403125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45931.792403125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45931.792403125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45931.792403125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45931.792403125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45931.792403125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45931.792403125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45931.792403125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45931.792403125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45931.792403125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45931.792403125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45931.792403125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45931.792403125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45931.792403125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45931.792403125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45931.792403125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45931.792403125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45931.792403125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45931.792403125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45931.792403125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45931.792403125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45931.792403125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45931.792403125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45931.792403125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45931.792403125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45931.792403125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45931.792403125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45931.792403125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45931.792403125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45931.792403125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45931.792403125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45931.792403125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45931.792403125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45931.792403125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45931.792403125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45931.792403125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45931.792403125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45931.792403125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45931.792403125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45931.792403125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45931.792403125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45931.792403125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45931.792403125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45931.792403125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45931.792403125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45931.792403125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45931.792403125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45931.792403125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45931.792403125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45931.792403125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45931.792403125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45931.792403125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45931.792403125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45931.792403125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45931.792403125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45931.792403125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45931.792403125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45931.792403125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45931.792403125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45931.792403125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45931.792403125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45931.792403125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45931.792403125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45931.792403125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45931.792403125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45931.792403125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45931.792403125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45931.792403125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45931.792403125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45931.792403125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45931.792403125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45931.792403125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45931.792403125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45931.792403125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45931.792403125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45931.792403125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45931.792403125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45931.792403125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45931.792403125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45931.792403125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45931.792403125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45931.792403125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45931.792403125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45931.792403125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45931.792403125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45931.792403125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45931.792403125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45931.792403125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45931.792403125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45931.792403125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45931.792403125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45931.792403125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45931.792403125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45931.792403125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45931.792403125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45931.792403125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45931.792403125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45931.792403125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45931.792403125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45931.792403125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45931.792403125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45931.792403125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45931.792403125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45931.792403125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45931.792403125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45931.792403125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45931.792403125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45931.792403125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45931.792403125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45931.792403125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45931.792403125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45931.792403125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45931.792403125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45931.792403125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45931.792403125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45931.792403125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45931.792403125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45931.792403125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45931.792403125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45931.792403125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45931.792403125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45931.792403125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45931.792403125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45931.792403125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45931.792403125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45931.792403125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45931.792403125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45931.792403125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45931.792403125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45931.792403125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45931.792403125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45931.792403125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45931.792403125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45931.792403125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45931.792403125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45931.792403125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45931.792403125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45931.792403125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45931.792403125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45931.792403125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45931.792403125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45931.792403125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45931.792403125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45931.792403125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45931.792403125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45931.792403125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45931.792403125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45931.792403125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45931.792403125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45931.792403125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45931.792403125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45931.792403125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45931.792403125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45931.792403125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45931.792403125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45931.792403125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45931.792403125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45931.792403125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45931.792403125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45931.792403125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45931.792403125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45931.792403125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45931.792403125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45931.792403125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45931.792403125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45931.792403125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45931.792403125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45931.792403125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45931.792403125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45931.792403125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45931.792403125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45931.792403125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45931.792403125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45931.792403125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45931.792403125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45931.792403125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45931.792403125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45931.792403125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45931.792403125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45931.792403125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45931.792403125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45931.792403125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45931.792403125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45931.792403125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45931.792403125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45931.792403125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45931.792403125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45931.792403125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45931.792403125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45931.792403125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45931.792403125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45931.792403125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45931.792403125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45931.792403125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45931.792403125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45931.792403125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45931.792403125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45931.792403125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45931.792403125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45931.792403125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45931.792403125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45931.792403125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45931.792403125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45931.792403125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45931.792403125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45931.792403125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45931.792403125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45931.792403125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45931.792403125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45931.792403125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45931.792403125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45931.792403125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45931.792403125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45931.792403125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45931.792403125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45931.792403125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45931.792403125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45931.792403125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45931.792403125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45931.792403125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45931.792403125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45931.792403125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45931.792403125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45931.792403125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45931.792403125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45931.792403125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45931.792403125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45931.792403125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45931.792403125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45931.792403125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45931.792403125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45931.792403125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45931.792403125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45931.792403125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45931.792403125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45931.792403125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45931.792403125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45931.792403125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45931.792403125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45931.792403125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45931.792403125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45931.792403125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45931.792403125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45931.792403125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45931.792403125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45931.792403125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45931.792403125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45931.792403125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45931.792403125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45931.792403125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45931.792403125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45931.792403125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45931.792403125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45931.792403125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45931.792403125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45931.792403125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45931.792403125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45931.792403125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45931.792403125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45931.792403125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45931.792403125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45931.792403125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45931.792403125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45931.792403125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45931.792403125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45931.792403125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45931.792403125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45931.792403125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45931.792403125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45931.792403125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45931.792403125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45931.792403125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45931.792403125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45931.792403125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45931.792403125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45931.792403125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45931.792403125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45931.792403125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45931.792403125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45931.792403125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45931.792403125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45931.792403125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45931.792403125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45931.792403125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45931.792403125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45931.792403125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45931.792403125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45931.792403125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45931.792403125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45931.792403125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45931.792403125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45931.792403125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45931.792403125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45931.792403125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45931.792403125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45931.792403125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45931.792403125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45931.792403125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45931.792403125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45931.792403125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45931.792403125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45931.792403125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45931.792403125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45931.792403125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45931.792403125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45931.792403125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45931.792403125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45931.792403125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45931.792403125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45931.792403125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45931.792403125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45931.792403125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45931.792403125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45931.792403125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45931.792403125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45931.792403125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45931.792403125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45931.792403125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45931.792403125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45931.792403125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45931.792403125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45931.792403125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45931.792403125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45931.792403125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45931.792403125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45931.792403125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45931.792403125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45931.792403125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45931.792403125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45931.792403125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45931.792403125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45931.792403125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45931.792403125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45931.792403125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45931.792403125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45931.792403125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45931.792403125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45931.792403125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45931.792403125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45931.792403125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45931.792403125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45931.792403125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45931.792403125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45931.792403125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45931.792403125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45931.792403125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45931.792403125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45931.792403125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45931.792403125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45931.792403125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45931.792403125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45931.792403125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45931.792403125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45931.792403125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45931.792403125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45931.792403125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45931.792403125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45931.792403125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45931.792403125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45931.792403125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45931.792403125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45931.792403125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45931.792403125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45931.792403125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45931.792403125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45931.792403125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45931.792403125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45931.792403125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45931.792403125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45931.792403125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45931.792403125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45931.792403125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45931.792403125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45931.792403125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45931.792403125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45931.792403125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45931.792403125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45931.792403125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45931.792403125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45931.792403125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45931.792403125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45931.792403125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45931.792403125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45931.792403125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45931.792403125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45931.792403125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45931.792403125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45931.792403125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45931.792403125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45931.792403125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45931.792403125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45931.792403125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45931.792403125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45931.792403125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45931.792403125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45931.792403125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45931.792403125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45931.792403125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45931.792403125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45931.792403125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45931.792403125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45931.792403125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45931.792403125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45931.792403125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45931.792403125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45931.792403125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45931.792403125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45931.792403125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45931.792403125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45931.792403125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45931.792403125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45931.792403125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45931.792403125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45931.792403125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45931.792403125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45931.792403125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45931.792403125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45931.792403125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45931.792403125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45931.792403125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45931.792403125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45931.792403125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45931.792403125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45931.792403125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45931.792403125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45931.792403125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45931.792403125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45931.792403125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45931.792403125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45931.792403125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45931.792403125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45931.792403125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45931.792403125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45931.792403125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45931.792403125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45931.792403125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45931.792403125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45931.792403125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45931.792403125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45931.792403125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45931.792403125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45931.792403125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45931.792403125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45931.792403125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45931.792403125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45931.792403125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45931.792403125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45931.792403125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45931.792403125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45931.792403125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45931.792403125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45931.792403125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45931.792403125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45931.792403125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45931.792403125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45931.792403125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45931.792403125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45931.792403125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45931.792403125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45931.792403125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45931.792403125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45931.792403125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45931.792403125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45931.792403125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45931.792403125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45931.792403125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45931.792403125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45931.792403125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45931.792403125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45931.792403125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45931.792403125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45931.792403125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45931.792403125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45931.792403125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45931.792403125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45931.792403125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45931.792403125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45931.792403125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45931.792403125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45931.792403125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45931.792403125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45931.792403125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45931.792403125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45931.792403125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45931.792403125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45931.792403125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45931.792403125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45931.792403125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45931.792403125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45931.792403125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45931.792403125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45931.792403125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45931.792403125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45931.792403125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45931.792403125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45931.792403125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45931.792403125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45931.792403125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45931.792403125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45931.792403125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45931.792403125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45931.792403125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45931.792403125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45931.792403125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45931.792403125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45931.792403125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45931.792403125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45931.792403125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45931.792403125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45931.792403125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45931.792403125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45931.792403125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45931.792403125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45931.792403125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45931.792403125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45931.792403125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45931.792403125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45931.792403125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45931.792403125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45931.792403125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45931.792403125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45931.792403125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45931.792403125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45931.792403125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45931.792403125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45931.792403125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45931.792403125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45931.792403125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45931.792403125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45931.792403125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45931.792403125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45931.792403125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45931.792403125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45931.792403125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45931.792403125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45931.792403125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45931.792403125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45931.792403125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45931.792403125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45931.792403125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45931.792403125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45931.792403125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45931.792403125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45931.792403125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45931.792403125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45931.792403125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45931.792403125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45931.792403125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45931.792403125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45931.792403125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45931.792403125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45931.792403125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45931.792403125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45931.792403125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45931.792403125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45931.792403125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45931.792403125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45931.792403125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45931.792403125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45931.792403125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45931.792403125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45931.792403125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45931.792403125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45931.792403125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45931.792403125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45931.792403125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45931.792403125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45931.792403125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45931.792403125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45931.792403125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45931.792403125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45931.792403125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45931.792403125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45931.792403125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45931.792403125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45931.792403125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45931.792403125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45931.792403125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45931.792403125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45931.792403125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45931.792403125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45931.792403125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45931.792403125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45931.792403125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45931.792403125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45931.792403125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45931.792403125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45931.792403125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45931.792403125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45931.792403125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45931.792403125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45931.792403125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45931.792403125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45931.792403125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45931.792403125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45931.792403125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45931.792403125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45931.792403125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45931.792403125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45931.792403125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45931.792403125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45931.792403125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45931.792403125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45931.792403125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45931.792403125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45931.792403125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45931.792403125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45931.792403125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45931.792403125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45931.792403125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45931.792403125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45931.792403125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45931.792403125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45931.792403125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45931.792403125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45931.792403125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45931.792403125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45931.792403125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45931.792403125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45931.792403125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45931.792403125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45931.792403125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45931.792403125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45931.792403125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45931.792403125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45931.792403125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45931.792403125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45931.792403125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45931.792403125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45931.792403125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45931.792403125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45931.792403125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45931.792403125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45931.792403125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45931.792403125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45931.792403125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45931.792403125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45931.792403125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45931.792403125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45931.792403125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45931.792403125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45931.792403125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45931.792403125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45931.792403125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45931.792403125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45931.792403125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45931.792403125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45931.792403125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45931.792403125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45931.792403125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45931.792403125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45931.792403125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45931.792403125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45931.792403125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45931.792403125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45931.792403125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45931.792403125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45931.792403125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45931.792403125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45931.792403125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45931.792403125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45931.792403125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45931.792403125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45931.792403125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45931.792403125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45931.792403125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45931.792403125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45931.792403125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45931.792403125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45931.792403125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45931.792403125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45931.792403125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45931.792403125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45931.792403125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45931.792403125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45931.792403125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45931.792403125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45931.792403125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45931.792403125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45931.792403125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45931.792403125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45931.792403125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45931.792403125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45931.792403125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45931.792403125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45931.792403125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45931.792403125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45931.792403125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45931.792403125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45931.792403125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45931.792403125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45931.792403125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45931.792403125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45931.792403125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45931.792403125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45931.792403125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45931.792403125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45931.792403125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45931.792403125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45931.792403125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45931.792403125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45931.792403125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45931.792403125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45931.792403125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45931.792403125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45931.792403125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45931.792403125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45931.792403125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45931.792403125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45931.792403125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45931.792403125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45931.792403125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45931.792403125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45931.792403125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45931.792403125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45931.792403125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45931.792403125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45931.792403125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45931.792403125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45931.792403125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45931.792403125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45931.792403125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45931.792403125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45931.792403125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45931.792403125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45931.792403125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45931.792403125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45931.792403125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45931.792403125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45931.792403125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45931.792403125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45931.792403125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45931.792403125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45931.792403125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45931.792403125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45931.792403125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45931.792403125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45931.792403125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45931.792403125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45931.792403125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45931.792403125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45931.792403125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45931.792403125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45931.792403125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45931.792403125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45931.792403125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45931.792403125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45931.792403125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45931.792403125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45931.792403125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45931.792403125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45931.792403125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45931.792403125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45931.792403125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45931.792403125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45931.792403125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45931.792403125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45931.792403125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45931.792403125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45931.792403125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45931.792403125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45931.792403125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45931.792403125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45931.792403125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45931.792403125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45931.792403125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45931.792403125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45931.792403125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45931.792403125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45931.792403125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45931.792403125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45931.792403125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45931.792403125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45931.792403125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45931.792403125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45931.792403125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45931.792403125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45931.792403125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45931.792403125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45931.792403125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45931.792403125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45931.792403125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45931.792403125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45931.792403125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45931.792403125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45931.792403125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45931.792403125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45931.792403125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45931.792403125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45931.792403125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45931.792403125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45931.792403125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45931.792403125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45931.792403125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45931.792403125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45931.792403125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45931.792403125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45931.792403125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45931.792403125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45931.792403125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45931.792403125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45931.792403125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45931.792403125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45931.792403125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45931.792403125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45931.792403125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45931.792403125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45931.792403125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45931.792403125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45931.792403125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45931.792403125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45931.792403125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45931.792403125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45931.792403125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45931.792403125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45931.792403125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45931.792403125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45931.792403125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45931.792403125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45931.792403125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45931.792403125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45931.792403125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45931.792403125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45931.792403125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45931.792403125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45931.792403125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45931.792403125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45931.792403125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45931.792403125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45931.792403125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45931.792403125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45931.792403125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45931.792403125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45931.792403125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45931.792403125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45931.792403125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45931.792403125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45931.792403125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45931.792403125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45931.792403125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45931.792403125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45931.792403125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45931.792403125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45931.792403125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45931.792403125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45931.792403125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45931.792403125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45931.792403125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45931.792403125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45931.792403125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45931.792403125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45931.792403125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45931.792403125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45931.792403125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45931.792403125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45931.792403125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45931.792403125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45931.792403125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45931.792403125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45931.792403125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45931.792403125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45931.792403125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45931.792403125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45931.792403125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45931.792403125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45931.792403125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45931.792403125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45931.792403125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45931.792403125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45931.792403125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45931.792403125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45931.792403125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45931.792403125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45931.792403125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45931.792403125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45931.792403125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45931.792403125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45931.792403125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45931.792403125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45931.792403125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45931.792403125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45931.792403125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45931.792403125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45931.792403125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45931.792403125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45931.792403125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45931.792403125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45931.792403125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45931.792403125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45931.792403125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45931.792403125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45931.792403125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45931.792403125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45931.792403125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45931.792403125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45931.792403125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45931.792403125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45931.792403125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45931.792403125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45931.792403125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45931.792403125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45931.792403125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45931.792403125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45931.792403125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45931.792403125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45931.792403125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45931.792403125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45931.792403125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45931.792403125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45931.792403125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45931.792403125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45931.792403125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45931.792403125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45931.792403125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45931.792403125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45931.792403125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45931.792403125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45931.792403125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45931.792403125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45931.792403125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45931.792403125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45931.792403125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45931.792403125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45931.792403125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45931.792403125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45931.792403125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45931.792403125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45931.792403125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45931.792403125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45931.792403125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45931.792403125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45931.792403125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45931.792403125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45931.792403125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45931.792403125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45931.792403125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45931.792403125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45931.792403125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45931.792403125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45931.792403125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45931.792403125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45931.792403125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45931.792403125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45931.792403125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45931.792403125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45931.792403125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45931.792403125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45931.792403125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45931.792403125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45931.792403125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45931.792403125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45931.792403125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45931.792403125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45931.792403125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45931.792403125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45931.792403125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45931.792403125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45931.792403125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45931.792403125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45931.792403125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45931.792403125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45931.792403125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45931.792403125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45931.792403125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45931.792403125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45931.792403125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45931.792403125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45931.792403125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45931.792403125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45931.792403125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45931.792403125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45931.792403125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45931.792403125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45931.792403125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45931.792403125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45931.792403125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45931.792403125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45931.792403125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45931.792403125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45931.792403125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45931.792403125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45931.792403125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45931.792403125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45931.792403125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45931.792403125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45931.792403125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45931.792403125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45931.792403125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45931.792403125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45931.792403125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45931.792403125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45931.792403125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45931.792403125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45931.792403125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45931.792403125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45931.792403125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45931.792403125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45931.792403125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45931.792403125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45931.792403125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45931.792403125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45931.792403125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45931.792403125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45931.792403125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45931.792403125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45931.792403125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45931.792403125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45931.792403125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45931.792403125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45931.792403125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45931.792403125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45931.792403125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45931.792403125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45931.792403125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45931.792403125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45931.792403125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45931.792403125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45931.792403125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45931.792403125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45931.792403125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45931.792403125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45931.792403125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45931.792403125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45931.792403125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45931.792403125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45931.792403125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45931.792403125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45931.792403125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45931.792403125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45931.792403125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45931.792403125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45931.792403125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45931.792403125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45931.792403125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45931.792403125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45931.792403125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45931.792403125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45931.792403125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45931.792403125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45931.792403125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45931.792403125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45931.792403125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45931.792403125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45931.792403125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45931.792403125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45931.792403125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45931.792403125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45931.792403125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45931.792403125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45931.792403125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45931.792403125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45931.792403125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45931.792403125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45931.792403125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45931.792403125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45931.792403125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45931.792403125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45931.792403125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45931.792403125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45931.792403125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45931.792403125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45931.792403125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45931.792403125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45931.792403125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45931.792403125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45931.792403125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45931.792403125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45931.792403125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45931.792403125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45931.792403125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45931.792403125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45931.792403125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45931.792403125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45931.792403125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45931.792403125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45931.792403125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45931.792403125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45931.792403125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45931.792403125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45931.792403125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45931.792403125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45931.792403125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45931.792403125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45931.792403125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45931.792403125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45931.792403125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45931.792403125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45931.792403125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45931.792403125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45931.792403125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45931.792403125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45931.792403125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45931.792403125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45931.792403125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45931.792403125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45931.792403125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45931.792403125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45931.792403125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45931.792403125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F12" sqref="F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228.31168553240423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0.90212534722377313</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38967</v>
      </c>
      <c r="F4" s="113"/>
      <c r="G4" s="114">
        <f ca="1">IFERROR(NOW()-F4,"")</f>
        <v>45931.792403125</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38967</v>
      </c>
      <c r="F5" s="113">
        <v>45931.775173611109</v>
      </c>
      <c r="G5" s="114">
        <f ca="1">IFERROR(NOW()-F5,"")</f>
        <v>1.7229513890924864E-2</v>
      </c>
      <c r="H5" s="113">
        <v>45931.737858796296</v>
      </c>
      <c r="I5" s="110" t="str">
        <f>IFERROR(VLOOKUP(D5,DB!A:F,6,0),"")</f>
        <v>SCECO</v>
      </c>
      <c r="J5" s="110" t="str">
        <f>IFERROR(VLOOKUP(D5,DB!A:G,7,0),"")</f>
        <v>Dead+Vandalized</v>
      </c>
      <c r="K5" s="115" t="s">
        <v>39072</v>
      </c>
      <c r="L5" s="107" t="str">
        <f>IFERROR(VLOOKUP(D5,DB!A:I,9,0),"")</f>
        <v>Latis</v>
      </c>
    </row>
    <row r="6" spans="1:16" ht="15" customHeight="1">
      <c r="A6" s="110" t="s">
        <v>39073</v>
      </c>
      <c r="B6" s="110" t="str">
        <f>IFERROR(VLOOKUP(D6,DB!A:K,11,0),"")</f>
        <v>R4</v>
      </c>
      <c r="C6" s="111">
        <v>1</v>
      </c>
      <c r="D6" s="107" t="s">
        <v>36450</v>
      </c>
      <c r="E6" s="112" t="s">
        <v>38964</v>
      </c>
      <c r="F6" s="113">
        <v>45931.763715277775</v>
      </c>
      <c r="G6" s="114">
        <f ca="1">IFERROR(NOW()-F6,"")</f>
        <v>2.8687847225228325E-2</v>
      </c>
      <c r="H6" s="113">
        <v>45931.758009259262</v>
      </c>
      <c r="I6" s="110" t="str">
        <f>IFERROR(VLOOKUP(D6,DB!A:F,6,0),"")</f>
        <v>Generator-SG</v>
      </c>
      <c r="J6" s="110" t="str">
        <f>IFERROR(VLOOKUP(D6,DB!A:G,7,0),"")</f>
        <v>No BB Shifted</v>
      </c>
      <c r="K6" s="115" t="s">
        <v>39074</v>
      </c>
      <c r="L6" s="107" t="str">
        <f>IFERROR(VLOOKUP(D6,DB!A:I,9,0),"")</f>
        <v>Latis</v>
      </c>
    </row>
    <row r="7" spans="1:16" ht="15" customHeight="1">
      <c r="A7" s="110" t="s">
        <v>39075</v>
      </c>
      <c r="B7" s="110" t="str">
        <f>IFERROR(VLOOKUP(D7,DB!A:K,11,0),"")</f>
        <v>R4</v>
      </c>
      <c r="C7" s="111">
        <v>1</v>
      </c>
      <c r="D7" s="107" t="s">
        <v>36364</v>
      </c>
      <c r="E7" s="112" t="s">
        <v>38964</v>
      </c>
      <c r="F7" s="113">
        <v>45931.765810185185</v>
      </c>
      <c r="G7" s="114">
        <f ca="1">IFERROR(NOW()-F7,"")</f>
        <v>2.6592939815600403E-2</v>
      </c>
      <c r="H7" s="113">
        <v>45931.760034722225</v>
      </c>
      <c r="I7" s="110" t="str">
        <f>IFERROR(VLOOKUP(D7,DB!A:F,6,0),"")</f>
        <v>SCECO</v>
      </c>
      <c r="J7" s="110" t="str">
        <f>IFERROR(VLOOKUP(D7,DB!A:G,7,0),"")</f>
        <v>In progress</v>
      </c>
      <c r="K7" s="115" t="s">
        <v>39074</v>
      </c>
      <c r="L7" s="107" t="str">
        <f>IFERROR(VLOOKUP(D7,DB!A:I,9,0),"")</f>
        <v>Latis</v>
      </c>
    </row>
    <row r="8" spans="1:16" ht="15" customHeight="1">
      <c r="A8" s="110"/>
      <c r="B8" s="110" t="str">
        <f>IFERROR(VLOOKUP(D8,DB!A:K,11,0),"")</f>
        <v/>
      </c>
      <c r="C8" s="111"/>
      <c r="D8" s="107"/>
      <c r="E8" s="112"/>
      <c r="F8" s="113"/>
      <c r="G8" s="114">
        <f ca="1">IFERROR(NOW()-F8,"")</f>
        <v>45931.792403125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45931.792403125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45931.792403125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45931.792403125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45931.792403125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45931.792403125</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45931.792403125</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45931.792403125</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45931.792403125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45931.792403125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45931.792403125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45931.792403125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45931.792403125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45931.792403125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45931.792403125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45931.792403125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45931.792403125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45931.792403125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45931.792403125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45931.792403125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45931.792403125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45931.792403125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45931.792403125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45931.792403125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45931.792403125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45931.792403125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45931.792403125</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39.960342939812108</v>
      </c>
      <c r="H2" s="38">
        <v>45891.790393518517</v>
      </c>
      <c r="I2" s="37" t="str">
        <f>IFERROR(VLOOKUP(D2,DB!A:F,6,0),"")</f>
        <v>Generator-SG</v>
      </c>
      <c r="J2" s="37" t="str">
        <f>IFERROR(VLOOKUP(D2,DB!A:G,7,0),"")</f>
        <v>Vandalized</v>
      </c>
      <c r="K2" s="37" t="s">
        <v>39077</v>
      </c>
      <c r="L2" s="37" t="str">
        <f>IFERROR(VLOOKUP(D2,DB!A:I,9,0),"")</f>
        <v>Latis</v>
      </c>
      <c r="M2" s="139"/>
    </row>
    <row r="3" spans="1:13" ht="30.75">
      <c r="A3" s="37" t="s">
        <v>39078</v>
      </c>
      <c r="B3" s="37" t="str">
        <f>IFERROR(VLOOKUP(D3,DB!A:K,11,0),"")</f>
        <v>R5</v>
      </c>
      <c r="C3" s="37">
        <v>1</v>
      </c>
      <c r="D3" s="37" t="s">
        <v>31295</v>
      </c>
      <c r="E3" s="37" t="s">
        <v>38967</v>
      </c>
      <c r="F3" s="38">
        <v>45926.188877314817</v>
      </c>
      <c r="G3" s="39">
        <f ca="1">IFERROR(NOW()-F3,"-")</f>
        <v>5.6035258101837826</v>
      </c>
      <c r="H3" s="38">
        <v>45926.158159722225</v>
      </c>
      <c r="I3" s="37" t="str">
        <f>IFERROR(VLOOKUP(D3,DB!A:F,6,0),"")</f>
        <v>SCECO</v>
      </c>
      <c r="J3" s="37" t="str">
        <f>IFERROR(VLOOKUP(D3,DB!A:G,7,0),"")</f>
        <v>Good</v>
      </c>
      <c r="K3" s="37" t="s">
        <v>39079</v>
      </c>
      <c r="L3" s="37" t="str">
        <f>IFERROR(VLOOKUP(D3,DB!A:I,9,0),"")</f>
        <v>Latis</v>
      </c>
      <c r="M3" s="139"/>
    </row>
    <row r="4" spans="1:13" ht="15">
      <c r="A4" s="37"/>
      <c r="B4" s="37" t="str">
        <f>IFERROR(VLOOKUP(D4,DB!A:K,11,0),"")</f>
        <v/>
      </c>
      <c r="C4" s="37"/>
      <c r="D4" s="140"/>
      <c r="E4" s="37"/>
      <c r="F4" s="38"/>
      <c r="G4" s="39">
        <f ca="1">IFERROR(NOW()-F4,"-")</f>
        <v>45931.792403125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45931.792403125</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45931.792403125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45931.792403125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45931.792403125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45931.792403125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45931.792403125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45931.792403125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45931.792403125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45931.792403125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45931.792403125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45931.792403125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45931.792403125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45931.792403125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45931.792403125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45931.792403125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45931.792403125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45931.792403125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45931.792403125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45931.792403125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45931.792403125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45931.792403125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45931.792403125</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45931.792403125</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45931.792403125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45931.792403125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45931.792403125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45931.792403125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45931.792403125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45931.792403125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45931.792403125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45931.792403125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45931.792403125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45931.792403125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45931.792403125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45931.792403125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45931.792403125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45931.792403125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45931.792403125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45931.792403125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45931.792403125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45931.792403125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45931.792403125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45931.792403125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45931.792403125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45931.792403125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45931.792403125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45931.792403125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45931.792403125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45931.792403125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45931.792403125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45931.792403125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45931.792403125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45931.792403125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45931.792403125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45931.792403125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45931.792403125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45931.792403125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45931.792403125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45931.792403125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45931.792403125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45931.792403125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45931.792403125</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45931.792403125</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45931.792403125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45931.792403125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45931.792403125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45931.792403125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45931.792403125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45931.792403125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45931.792403125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45931.792403125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45931.792403125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45931.792403125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45931.792403125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45931.792403125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45931.792403125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45931.792403125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45931.792403125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45931.792403125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45931.792403125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45931.792403125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45931.792403125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45931.792403125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45931.792403125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45931.792403125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45931.792403125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45931.792403125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45931.792403125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45931.792403125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45931.792403125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45931.792403125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45931.792403125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45931.792403125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45931.792403125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45931.792403125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45931.792403125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45931.792403125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45931.792403125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45931.792403125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45931.792403125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45931.792403125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45931.792403125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45931.792403125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45931.792403125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45931.792403125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45931.792403125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45931.792403125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45931.792403125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45931.792403125</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45931.792403125</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45931.792403125</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45931.792403125</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45931.792403125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45931.792403125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45931.792403125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45931.792403125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45931.792403125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45931.792403125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45931.792403125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45931.792403125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45931.792403125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45931.792403125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45931.792403125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45931.792403125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45931.792403125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45931.792403125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45931.792403125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45931.792403125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45931.792403125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45931.792403125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45931.792403125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45931.792403125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45931.792403125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45931.792403125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45931.792403125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45931.792403125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45931.792403125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45931.792403125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45931.792403125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45931.792403125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45931.792403125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45931.792403125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45931.792403125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45931.792403125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45931.792403125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45931.792403125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45931.792403125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45931.792403125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45931.792403125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45931.792403125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45931.792403125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45931.792403125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45931.792403125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45931.792403125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45931.792403125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45931.792403125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45931.792403125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45931.792403125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45931.792403125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45931.792403125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45931.792403125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45931.792403125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45931.792403125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45931.792403125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45931.792403125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45931.792403125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45931.792403125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45931.792403125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45931.792403125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45931.792403125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45931.792403125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45931.792403125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45931.792403125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45931.792403125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45931.792403125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45931.792403125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45931.792403125</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45931.792403125</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45931.792403125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45931.792403125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45931.792403125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45931.792403125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45931.792403125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45931.792403125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45931.792403125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45931.792403125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45931.792403125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45931.792403125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45931.792403125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45931.792403125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45931.792403125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45931.792403125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45931.792403125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45931.792403125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45931.792403125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45931.792403125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45931.792403125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45931.792403125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45931.792403125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45931.792403125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45931.792403125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45931.792403125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45931.792403125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45931.792403125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45931.792403125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45931.792403125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45931.792403125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45931.792403125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45931.792403125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45931.792403125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45931.792403125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45931.792403125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45931.792403125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45931.792403125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45931.792403125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45931.792403125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45931.792403125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45931.792403125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45931.792403125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45931.792403125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45931.792403125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45931.792403125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45931.792403125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45931.792403125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45931.792403125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45931.792403125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45931.792403125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45931.792403125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45931.792403125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45931.792403125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45931.792403125</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45931.792403125</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39080</v>
      </c>
      <c r="B2" s="75" t="s">
        <v>5398</v>
      </c>
      <c r="C2" s="75">
        <v>1</v>
      </c>
      <c r="D2" s="75" t="s">
        <v>32861</v>
      </c>
      <c r="E2" s="100" t="s">
        <v>39081</v>
      </c>
      <c r="F2" s="88">
        <v>45929.14371527778</v>
      </c>
      <c r="G2" s="89">
        <f ca="1">IFERROR(NOW()-F2,"-")</f>
        <v>2.6486878472205717</v>
      </c>
      <c r="H2" s="102">
        <v>45929.455266203702</v>
      </c>
      <c r="I2" s="75" t="str">
        <f>IFERROR(VLOOKUP(D2,DB!A:F,6,0),"")</f>
        <v>SCECO</v>
      </c>
      <c r="J2" s="119" t="str">
        <f>IFERROR(VLOOKUP(D2,DB!A:G,7,0),"")</f>
        <v>In progress</v>
      </c>
      <c r="K2" s="101" t="s">
        <v>39082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39083</v>
      </c>
      <c r="B3" s="75" t="s">
        <v>5398</v>
      </c>
      <c r="C3" s="75">
        <v>1</v>
      </c>
      <c r="D3" s="75" t="s">
        <v>34463</v>
      </c>
      <c r="E3" s="100" t="s">
        <v>39081</v>
      </c>
      <c r="F3" s="88">
        <v>45926.772847222222</v>
      </c>
      <c r="G3" s="89">
        <f ca="1">IFERROR(NOW()-F3,"-")</f>
        <v>5.0195559027779382</v>
      </c>
      <c r="H3" s="102">
        <v>45927.449074074073</v>
      </c>
      <c r="I3" s="75" t="str">
        <f>IFERROR(VLOOKUP(D3,DB!A:F,6,0),"")</f>
        <v>SCECO</v>
      </c>
      <c r="J3" s="119" t="str">
        <f>IFERROR(VLOOKUP(D3,DB!A:G,7,0),"")</f>
        <v>Weak</v>
      </c>
      <c r="K3" s="101" t="s">
        <v>39082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39084</v>
      </c>
      <c r="B4" s="75" t="s">
        <v>5398</v>
      </c>
      <c r="C4" s="75">
        <v>1</v>
      </c>
      <c r="D4" s="75" t="s">
        <v>33408</v>
      </c>
      <c r="E4" s="100" t="s">
        <v>39081</v>
      </c>
      <c r="F4" s="88">
        <v>45927.117546296293</v>
      </c>
      <c r="G4" s="89">
        <f ca="1">IFERROR(NOW()-F4,"-")</f>
        <v>4.6748568287075614</v>
      </c>
      <c r="H4" s="102">
        <v>45926.848171296297</v>
      </c>
      <c r="I4" s="75" t="str">
        <f>IFERROR(VLOOKUP(D4,DB!A:F,6,0),"")</f>
        <v>SCECO</v>
      </c>
      <c r="J4" s="119" t="str">
        <f>IFERROR(VLOOKUP(D4,DB!A:G,7,0),"")</f>
        <v>Dead</v>
      </c>
      <c r="K4" s="101" t="s">
        <v>39082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R6</v>
      </c>
      <c r="C5" s="140"/>
      <c r="D5" s="140" t="s">
        <v>33201</v>
      </c>
      <c r="E5" s="140"/>
      <c r="F5" s="141"/>
      <c r="G5" s="142">
        <f ca="1">IFERROR(NOW()-F5,"-")</f>
        <v>45931.792403125</v>
      </c>
      <c r="H5" s="141"/>
      <c r="I5" s="140" t="str">
        <f>IFERROR(VLOOKUP(D5,DB!A:F,6,0),"")</f>
        <v>Generator-SG</v>
      </c>
      <c r="J5" s="140" t="str">
        <f>IFERROR(VLOOKUP(D5,DB!A:G,7,0),"")</f>
        <v>Dead</v>
      </c>
      <c r="K5" s="140"/>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45931.792403125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45931.792403125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45931.792403125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45931.792403125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45931.792403125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45931.792403125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45931.792403125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45931.792403125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45931.792403125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45931.792403125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45931.792403125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45931.792403125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45931.792403125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45931.792403125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45931.792403125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45931.792403125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45931.792403125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45931.792403125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45931.792403125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45931.792403125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45931.792403125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45931.792403125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45931.792403125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45931.792403125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45931.792403125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45931.792403125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45931.792403125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45931.792403125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45931.792403125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45931.792403125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45931.792403125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45931.792403125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45931.792403125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45931.792403125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45931.792403125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45931.792403125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45931.792403125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45931.792403125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45931.792403125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45931.792403125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45931.792403125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45931.792403125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45931.792403125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45931.792403125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45931.792403125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45931.792403125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45931.792403125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45931.792403125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45931.792403125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45931.792403125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45931.792403125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45931.792403125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45931.792403125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45931.792403125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45931.792403125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45931.792403125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45931.792403125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45931.792403125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45931.792403125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45931.792403125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45931.792403125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45931.792403125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45931.792403125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45931.792403125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45931.792403125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45931.792403125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45931.792403125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45931.792403125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45931.792403125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45931.792403125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45931.792403125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45931.792403125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45931.792403125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45931.792403125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45931.792403125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45931.792403125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45931.792403125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45931.792403125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45931.792403125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45931.792403125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45931.792403125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45931.792403125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45931.792403125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45931.792403125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45931.792403125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45931.792403125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45931.792403125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45931.792403125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45931.792403125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45931.792403125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45931.792403125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45931.792403125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45931.792403125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45931.792403125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45931.792403125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45931.792403125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45931.792403125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45931.792403125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45931.792403125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45931.792403125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45931.792403125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45931.792403125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45931.792403125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45931.792403125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45931.792403125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45931.792403125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45931.792403125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45931.792403125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45931.792403125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45931.792403125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45931.792403125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45931.792403125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45931.792403125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45931.792403125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45931.792403125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45931.792403125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45931.792403125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45931.792403125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45931.792403125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45931.792403125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45931.792403125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45931.792403125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45931.792403125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45931.792403125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45931.792403125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45931.792403125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45931.792403125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45931.792403125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45931.792403125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45931.792403125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45931.792403125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45931.792403125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45931.792403125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45931.792403125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45931.792403125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45931.792403125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45931.792403125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45931.792403125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45931.792403125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45931.792403125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45931.792403125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45931.792403125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45931.792403125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45931.792403125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45931.792403125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45931.792403125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45931.792403125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45931.792403125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45931.792403125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45931.792403125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45931.792403125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45931.792403125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45931.792403125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45931.792403125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45931.792403125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45931.792403125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45931.792403125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45931.792403125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45931.792403125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45931.792403125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45931.792403125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45931.792403125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45931.792403125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45931.792403125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45931.792403125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45931.792403125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45931.792403125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45931.792403125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45931.792403125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45931.792403125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45931.792403125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45931.792403125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45931.792403125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45931.792403125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45931.792403125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45931.792403125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45931.792403125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45931.792403125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45931.792403125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45931.792403125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45931.792403125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45931.792403125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45931.792403125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45931.792403125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45931.792403125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45931.792403125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45931.792403125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45931.792403125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45931.792403125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45931.792403125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45931.792403125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45931.792403125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45931.792403125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45931.792403125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45931.792403125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45931.792403125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45931.792403125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45931.792403125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45931.792403125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45931.792403125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45931.792403125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45931.792403125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45931.792403125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45931.792403125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45931.792403125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45931.792403125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45931.792403125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45931.792403125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45931.792403125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45931.792403125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45931.792403125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45931.792403125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45931.792403125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45931.792403125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45931.792403125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45931.792403125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45931.792403125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45931.792403125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45931.792403125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45931.792403125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45931.792403125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45931.792403125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45931.792403125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45931.792403125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45931.792403125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45931.792403125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45931.792403125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45931.792403125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45931.792403125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45931.792403125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45931.792403125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45931.792403125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45931.792403125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45931.792403125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45931.792403125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45931.792403125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45931.792403125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45931.792403125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45931.792403125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45931.792403125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45931.792403125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45931.792403125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45931.792403125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45931.792403125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45931.792403125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45931.792403125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45931.792403125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45931.792403125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45931.792403125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45931.792403125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45931.792403125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45931.792403125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45931.792403125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45931.792403125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45931.792403125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45931.792403125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45931.792403125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45931.792403125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45931.792403125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45931.792403125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45931.792403125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45931.792403125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45931.792403125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45931.792403125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45931.792403125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45931.792403125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45931.792403125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45931.792403125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45931.792403125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45931.792403125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45931.792403125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45931.792403125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45931.792403125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45931.792403125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45931.792403125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45931.792403125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45931.792403125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45931.792403125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45931.792403125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45931.792403125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45931.792403125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45931.792403125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45931.792403125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45931.792403125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45931.792403125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45931.792403125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45931.792403125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45931.792403125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45931.792403125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45931.792403125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45931.792403125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45931.792403125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45931.792403125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45931.792403125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45931.792403125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45931.792403125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45931.792403125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45931.792403125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45931.792403125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45931.792403125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45931.792403125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45931.792403125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45931.792403125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45931.792403125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45931.792403125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45931.792403125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45931.792403125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45931.792403125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45931.792403125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45931.792403125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45931.792403125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45931.792403125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45931.792403125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45931.792403125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45931.792403125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45931.792403125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45931.792403125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45931.792403125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45931.792403125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45931.792403125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45931.792403125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45931.792403125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45931.792403125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45931.792403125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45931.792403125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45931.792403125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45931.792403125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45931.792403125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45931.792403125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45931.792403125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45931.792403125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45931.792403125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45931.792403125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45931.792403125</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