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90" documentId="13_ncr:1_{F6CB121F-512D-4AA6-A0C1-0FB36C537598}" xr6:coauthVersionLast="47" xr6:coauthVersionMax="47" xr10:uidLastSave="{CE00D669-3392-4C70-AD50-49FA5120DC2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<sst xmlns="http://schemas.openxmlformats.org/spreadsheetml/2006/main" count="178588" uniqueCount="39078">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</sst>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4">
    <sortCondition ref="H1:H3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272.09621909722046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45935.044645023147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45935.044645023147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45935.044645023147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45935.044645023147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45935.044645023147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45935.044645023147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45935.044645023147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45935.044645023147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45935.044645023147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45935.044645023147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45935.044645023147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45935.044645023147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45935.044645023147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45935.044645023147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45935.044645023147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45935.044645023147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45935.044645023147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45935.044645023147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45935.044645023147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45935.044645023147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45935.044645023147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45935.044645023147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45935.044645023147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45935.044645023147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45935.044645023147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45935.044645023147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45935.044645023147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45935.044645023147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45935.044645023147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45935.044645023147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45935.044645023147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45935.044645023147</v>
      </c>
      <c r="H34" s="68"/>
      <c r="I34" s="73" t="str">
        <f>IFERROR(VLOOKUP(D34,DB!A:F,6,0),"")</f>
        <v/>
      </c>
      <c r="J34" s="73" t="str">
        <f>IFERROR(VLOOKUP(D34,DB!A:G,7,0),"")</f>
        <v/>
      </c>
      <c r="K34" s="69"/>
      <c r="L34" s="70" t="str">
        <f>IFERROR(VLOOKUP(D34,DB!A:I,9,0),"")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243.39286238425848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128.31756145833788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110.04480682870781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45935.044644791669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45935.044644791669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45935.044644791669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45935.044644791669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45935.044644791669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45935.044644791669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45935.044644791669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45935.044644791669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45935.044644791669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45935.044644791669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45935.044644791669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45935.044644791669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45935.044644791669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45935.044644791669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45935.044644791669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45935.044644791669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45935.044644791669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45935.044644791669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45935.044644791669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45935.044644791669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45935.044644791669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45935.044644791669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45935.044644791669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45935.044644791669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45935.044644791669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45935.044644791669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45935.044644791669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45935.044644791669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45935.044644791669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45935.044644791669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45935.044644791669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45935.044644791669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45935.044644791669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45935.044644791669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45935.044644791669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45935.044644791669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45935.044644791669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45935.044644791669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45935.044644791669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45935.044644791669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45935.044644791669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45935.044644791669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45935.044644791669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45935.044644791669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45935.044644791669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45935.044644791669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45935.044644791669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45935.044644791669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45935.044644791669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45935.044644791669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45935.044644791669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45935.044644791669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45935.044644791669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45935.044644791669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45935.044644791669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45935.044644791669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45935.044644791669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45935.044644791669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45935.044644791669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45935.044644791669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45935.044644791669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45935.044644791669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45935.044644791669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45935.044644791669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45935.044644791669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45935.044644791669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45935.044644791669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45935.044644791669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45935.044644791669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45935.044644791669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45935.044644791669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45935.044644791669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45935.044644791669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45935.044644791669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45935.044644791669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45935.044644791669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45935.044644791669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45935.044644791669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45935.044644791669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45935.044644791669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45935.044644791669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45935.044644791669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45935.044644791669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45935.044644791669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45935.044644791669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45935.044644791669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45935.044644791669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45935.044644791669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45935.044644791669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45935.044644791669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45935.044644791669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45935.044644791669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45935.044644791669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45935.044644791669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45935.044644791669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45935.044644791669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45935.044644791669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45935.044644791669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45935.044644791669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45935.044644791669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45935.044644791669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45935.044644791669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45935.044644791669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45935.044644791669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45935.044644791669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45935.044644791669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45935.044644791669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45935.044644791669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45935.044644791669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45935.044644791669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45935.044644791669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45935.044644791669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45935.044644791669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45935.044644791669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45935.044644791669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45935.044644791669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45935.044644791669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45935.044644791669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45935.044644791669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45935.044644791669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45935.044644791669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45935.044644791669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45935.044644791669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45935.044644791669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45935.044644791669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45935.044644791669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45935.044644791669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45935.044644791669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45935.044644791669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45935.044644791669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45935.044644791669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45935.044644791669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45935.044644791669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45935.044644791669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45935.044644791669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45935.044644791669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45935.044644791669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45935.044644791669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45935.044644791669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45935.044644791669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45935.044644791669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45935.044644791669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45935.044644791669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45935.044644791669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45935.044644791669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45935.044644791669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45935.044644791669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45935.044644791669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45935.044644791669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45935.044644791669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45935.044644791669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45935.044644791669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45935.044644791669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45935.044644791669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45935.044644791669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45935.044644791669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45935.044644791669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45935.044644791669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45935.044644791669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45935.044644791669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45935.044644791669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45935.044644791669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45935.044644791669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45935.044644791669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45935.044644791669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45935.044644791669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45935.044644791669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45935.044644791669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45935.044644791669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45935.044644791669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45935.044644791669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45935.044644791669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45935.044644791669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45935.044644791669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45935.044644791669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45935.044644791669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45935.044644791669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45935.044644791669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45935.044644791669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45935.044644791669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45935.044644791669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45935.044644791669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45935.044644791669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45935.044644791669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45935.044644791669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45935.044644791669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45935.044644791669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45935.044644791669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45935.044644791669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45935.044644791669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45935.044644791669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45935.044644791669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45935.044644791669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45935.044644791669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45935.044644791669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45935.044644791669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45935.044644791669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45935.044644791669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45935.044644791669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45935.044644791669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45935.044644791669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45935.044644791669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45935.044644791669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45935.044644791669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45935.044644791669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45935.044644791669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45935.044644791669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45935.044644791669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45935.044644791669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45935.044644791669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45935.044644791669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45935.044644791669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45935.044644791669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45935.044644791669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45935.044644791669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45935.044644791669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45935.044644791669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45935.044644791669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45935.044644791669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45935.044644791669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45935.044644791669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45935.044644791669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45935.044644791669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45935.044644791669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45935.044644791669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45935.044644791669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45935.044644791669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45935.044644791669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45935.044644791669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45935.044644791669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45935.044644791669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45935.044644791669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45935.044644791669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45935.044644791669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45935.044644791669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45935.044644791669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45935.044644791669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45935.044644791669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45935.044644791669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45935.044644791669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45935.044644791669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45935.044644791669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45935.044644791669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45935.044644791669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45935.044644791669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45935.044644791669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45935.044644791669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45935.044644791669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45935.044644791669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45935.044644791669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45935.044644791669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45935.044644791669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45935.044644791669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45935.044644791669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45935.044644791669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45935.044644791669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45935.044644791669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45935.044644791669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45935.044644791669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45935.044644791669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45935.044644791669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45935.044644791669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45935.044644791669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45935.044644791669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45935.044644791669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45935.044644791669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45935.044644791669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45935.044644791669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45935.044644791669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45935.044644791669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45935.044644791669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45935.044644791669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45935.044644791669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45935.044644791669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45935.044644791669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45935.044644791669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45935.044644791669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45935.044644791669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45935.044644791669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45935.044644791669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45935.044644791669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45935.044644791669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45935.044644791669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45935.044644791669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45935.044644791669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45935.044644791669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45935.044644791669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45935.044644791669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45935.044644791669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45935.044644791669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45935.044644791669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45935.044644791669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45935.044644791669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45935.044644791669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45935.044644791669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45935.044644791669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45935.044644791669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45935.044644791669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45935.044644791669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45935.044644791669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45935.044644791669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45935.044644791669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45935.044644791669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45935.044644791669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45935.044644791669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45935.044644791669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45935.044644791669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45935.044644791669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45935.044644791669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45935.044644791669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45935.044644791669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45935.044644791669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45935.044644791669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45935.044644791669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45935.044645023147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45935.044645023147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45935.044645023147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45935.044645023147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45935.044645023147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45935.044645023147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45935.044645023147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45935.044645023147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45935.044645023147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45935.044645023147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45935.044645023147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45935.044645023147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45935.044645023147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45935.044645023147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45935.044645023147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45935.044645023147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45935.044645023147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45935.044645023147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45935.044645023147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45935.044645023147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45935.044645023147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45935.044645023147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45935.044645023147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45935.044645023147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45935.044645023147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45935.044645023147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45935.044645023147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45935.044645023147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45935.044645023147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45935.044645023147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45935.044645023147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45935.044645023147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45935.044645023147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45935.044645023147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45935.044645023147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45935.044645023147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45935.044645023147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45935.044645023147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45935.044645023147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45935.044645023147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45935.044645023147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45935.044645023147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45935.044645023147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45935.044645023147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45935.044645023147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45935.044645023147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45935.044645023147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45935.044645023147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45935.044645023147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45935.044645023147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45935.044645023147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45935.044645023147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45935.044645023147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45935.044645023147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45935.044645023147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45935.044645023147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45935.044645023147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45935.044645023147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45935.044645023147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45935.044645023147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45935.044645023147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45935.044645023147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45935.044645023147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45935.044645023147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45935.044645023147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45935.044645023147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45935.044645023147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45935.044645023147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45935.044645023147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45935.044645023147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45935.044645023147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45935.044645023147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45935.044645023147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45935.044645023147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45935.044645023147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45935.044645023147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45935.044645023147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45935.044645023147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45935.044645023147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45935.044645023147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45935.044645023147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45935.044645023147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45935.044645023147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45935.044645023147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45935.044645023147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45935.044645023147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45935.044645023147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45935.044645023147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45935.044645023147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45935.044645023147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45935.044645023147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45935.044645023147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45935.044645023147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45935.044645023147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45935.044645023147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45935.044645023147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45935.044645023147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45935.044645023147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45935.044645023147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45935.044645023147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45935.044645023147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45935.044645023147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45935.044645023147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45935.044645023147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45935.044645023147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45935.044645023147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45935.044645023147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45935.044645023147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45935.044645023147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45935.044645023147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45935.044645023147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45935.044645023147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45935.044645023147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45935.044645023147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45935.044645023147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45935.044645023147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45935.044645023147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45935.044645023147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45935.044645023147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45935.044645023147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45935.044645023147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45935.044645023147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45935.044645023147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45935.044645023147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45935.044645023147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45935.044645023147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45935.044645023147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45935.044645023147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45935.044645023147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45935.044645023147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45935.044645023147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45935.044645023147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45935.044645023147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45935.044645023147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45935.044645023147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45935.044645023147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45935.044645023147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45935.044645023147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45935.044645023147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45935.044645023147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45935.044645023147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45935.044645023147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45935.044645023147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45935.044645023147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45935.044645023147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45935.044645023147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45935.044645023147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45935.044645023147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45935.044645023147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45935.044645023147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45935.044645023147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45935.044645023147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45935.044645023147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45935.044645023147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45935.044645023147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45935.044645023147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45935.044645023147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45935.044645023147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45935.044645023147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45935.044645023147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45935.044645023147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45935.044645023147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45935.044645023147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45935.044645023147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45935.044645023147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45935.044645023147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45935.044645023147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45935.044645023147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45935.044645023147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45935.044645023147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45935.044645023147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45935.044645023147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45935.044645023147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45935.044645023147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45935.044645023147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45935.044645023147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45935.044645023147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45935.044645023147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45935.044645023147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45935.044645023147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45935.044645023147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45935.044645023147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45935.044645023147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45935.044645023147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45935.044645023147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45935.044645023147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45935.044645023147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45935.044645023147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45935.044645023147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45935.044645023147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45935.044645023147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45935.044645023147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45935.044645023147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45935.044645023147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45935.044645023147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45935.044645023147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45935.044645023147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45935.044645023147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45935.044645023147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45935.044645023147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45935.044645023147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45935.044645023147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45935.044645023147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45935.044645023147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45935.044645023147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45935.044645023147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45935.044645023147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45935.044645023147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45935.044645023147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45935.044645023147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45935.044645023147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45935.044645023147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45935.044645023147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45935.044645023147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45935.044645023147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45935.044645023147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45935.044645023147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45935.044645023147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45935.044645023147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45935.044645023147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45935.044645023147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45935.044645023147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45935.044645023147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45935.044645023147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45935.044645023147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45935.044645023147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45935.044645023147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45935.044645023147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45935.044645023147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45935.044645023147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45935.044645023147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45935.044645023147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45935.044645023147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45935.044645023147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45935.044645023147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45935.044645023147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45935.044645023147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45935.044645023147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45935.044645023147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45935.044645023147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45935.044645023147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45935.044645023147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45935.044645023147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45935.044645023147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45935.044645023147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45935.044645023147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45935.044645023147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45935.044645023147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45935.044645023147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45935.044645023147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45935.044645023147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45935.044645023147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45935.044645023147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45935.044645023147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45935.044645023147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45935.044645023147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45935.044645023147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45935.044645023147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45935.044645023147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45935.044645023147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45935.044645023147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45935.044645023147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45935.044645023147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45935.044645023147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45935.044645023147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45935.044645023147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45935.044645023147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45935.044645023147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45935.044645023147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45935.044645023147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45935.044645023147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45935.044645023147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45935.044645023147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45935.044645023147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45935.044645023147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45935.044645023147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45935.044645023147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45935.044645023147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45935.044645023147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45935.044645023147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45935.044645023147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45935.044645023147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45935.044645023147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45935.044645023147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45935.044645023147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45935.044645023147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45935.044645023147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45935.044645023147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45935.044645023147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45935.044645023147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45935.044645023147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45935.044645023147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45935.044645023147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45935.044645023147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45935.044645023147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45935.044645023147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45935.044645023147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45935.044645023147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45935.044645023147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45935.044645023147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45935.044645023147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45935.044645023147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45935.044645023147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45935.044645023147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45935.044645023147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45935.044645023147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45935.044645023147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45935.044645023147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45935.044645023147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45935.044645023147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45935.044645023147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45935.044645023147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45935.044645023147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45935.044645023147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45935.044645023147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45935.044645023147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45935.044645023147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45935.044645023147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45935.044645023147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45935.044645023147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45935.044645023147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45935.044645023147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45935.044645023147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45935.044645023147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45935.044645023147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45935.044645023147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45935.044645023147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45935.044645023147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45935.044645023147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45935.044645023147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45935.044645023147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45935.044645023147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45935.044645023147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45935.044645023147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45935.044645023147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45935.044645023147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45935.044645023147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45935.044645023147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45935.044645023147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45935.044645023147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45935.044645023147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45935.044645023147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45935.044645023147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45935.044645023147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45935.044645023147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45935.044645023147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45935.044645023147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45935.044645023147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45935.044645023147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45935.044645023147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45935.044645023147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45935.044645023147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45935.044645023147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45935.044645023147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45935.044645023147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45935.044645023147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45935.044645023147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45935.044645023147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45935.044645023147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45935.044645023147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45935.044645023147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45935.044645023147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45935.044645023147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45935.044645023147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45935.044645023147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45935.044645023147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45935.044645023147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45935.044645023147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45935.044645023147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45935.044645023147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45935.044645023147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45935.044645023147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45935.044645023147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45935.044645023147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45935.044645023147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45935.044645023147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45935.044645023147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45935.044645023147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45935.044645023147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45935.044645023147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45935.044645023147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45935.044645023147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45935.044645023147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45935.044645023147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45935.044645023147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45935.044645023147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45935.044645023147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45935.044645023147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45935.044645023147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45935.044645023147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45935.044645023147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45935.044645023147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45935.044645023147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45935.044645023147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45935.044645023147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45935.044645023147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45935.044645023147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45935.044645023147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45935.044645023147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45935.044645023147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45935.044645023147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45935.044645023147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45935.044645023147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45935.044645023147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45935.044645023147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45935.044645023147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45935.044645023147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45935.044645023147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45935.044645023147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45935.044645023147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45935.044645023147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45935.044645023147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45935.044645023147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45935.044645023147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45935.044645023147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45935.044645023147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45935.044645023147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45935.044645023147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45935.044645023147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45935.044645023147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45935.044645023147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45935.044645023147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45935.044645023147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45935.044645023147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45935.044645023147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45935.044645023147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45935.044645023147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45935.044645023147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45935.044645023147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45935.044645023147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45935.044645023147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45935.044645023147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45935.044645023147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45935.044645023147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45935.044645023147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45935.044645023147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45935.044645023147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45935.044645023147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45935.044645023147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45935.044645023147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45935.044645023147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45935.044645023147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45935.044645023147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45935.044645023147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45935.044645023147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45935.044645023147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45935.044645023147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45935.044645023147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45935.044645023147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45935.044645023147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45935.044645023147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45935.044645023147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45935.044645023147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45935.044645023147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45935.044645023147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45935.044645023147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45935.044645023147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45935.044645023147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45935.044645023147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45935.044645023147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45935.044645023147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45935.044645023147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45935.044645023147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45935.044645023147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45935.044645023147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45935.044645023147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45935.044645023147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45935.044645023147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45935.044645023147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45935.044645023147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45935.044645023147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45935.044645023147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45935.044645023147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45935.044645023147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45935.044645023147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45935.044645023147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45935.044645023147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45935.044645023147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45935.044645023147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45935.044645023147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45935.044645023147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45935.044645023147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45935.044645023147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45935.044645023147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45935.044645023147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45935.044645023147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45935.044645023147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45935.044645023147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45935.044645023147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45935.044645023147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45935.044645023147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45935.044645023147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45935.044645023147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45935.044645023147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45935.044645023147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45935.044645023147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45935.044645023147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45935.044645023147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45935.044645023147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45935.044645023147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45935.044645023147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45935.044645023147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45935.044645023147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45935.044645023147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45935.044645023147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45935.044645023147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45935.044645023147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45935.044645023147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45935.044645023147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45935.044645023147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45935.044645023147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45935.044645023147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45935.044645023147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45935.044645023147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45935.044645023147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45935.044645023147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45935.044645023147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45935.044645023147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45935.044645023147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45935.044645023147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45935.044645023147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45935.044645023147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45935.044645023147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45935.044645023147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45935.044645023147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45935.044645023147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45935.044645023147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45935.044645023147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45935.044645023147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45935.044645023147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45935.044645023147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45935.044645023147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45935.044645023147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45935.044645023147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45935.044645023147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45935.044645023147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45935.044645023147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45935.044645023147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45935.044645023147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45935.044645023147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45935.044645023147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45935.044645023147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45935.044645023147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45935.044645023147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45935.044645023147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45935.044645023147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45935.044645023147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45935.044645023147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45935.044645023147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45935.044645023147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45935.044645023147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45935.044645023147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45935.044645023147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45935.044645023147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45935.044645023147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45935.044645023147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45935.044645023147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45935.044645023147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45935.044645023147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45935.044645023147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45935.044645023147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45935.044645023147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45935.044645023147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45935.044645023147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45935.044645023147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45935.044645023147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45935.044645023147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45935.044645023147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45935.044645023147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45935.044645023147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45935.044645023147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45935.044645023147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45935.044645023147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45935.044645023147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45935.044645023147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45935.044645023147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45935.044645023147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45935.044645023147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45935.044645023147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45935.044645023147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45935.044645023147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45935.044645023147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45935.044645023147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45935.044645023147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45935.044645023147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45935.044645023147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45935.044645023147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45935.044645023147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45935.044645023147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45935.044645023147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45935.044645023147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45935.044645023147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45935.044645023147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45935.044645023147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45935.044645023147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45935.044645023147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45935.044645023147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45935.044645023147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45935.044645023147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45935.044645023147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45935.044645023147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45935.044645023147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45935.044645023147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45935.044645023147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45935.044645023147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45935.044645023147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45935.044645023147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45935.044645023147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45935.044645023147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45935.044645023147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45935.044645023147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45935.044645023147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45935.044645023147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45935.044645023147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45935.044645023147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45935.044645023147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45935.044645023147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45935.044645023147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45935.044645023147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45935.044645023147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45935.044645023147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45935.044645023147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45935.044645023147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45935.044645023147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45935.044645023147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45935.044645023147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45935.044645023147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45935.044645023147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45935.044645023147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45935.044645023147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45935.044645023147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45935.044645023147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45935.044645023147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45935.044645023147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45935.044645023147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45935.044645023147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45935.044645023147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45935.044645023147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45935.044645023147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45935.044645023147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45935.044645023147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45935.044645023147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45935.044645023147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45935.044645023147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45935.044645023147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45935.044645023147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45935.044645023147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45935.044645023147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45935.044645023147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45935.044645023147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45935.044645023147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45935.044645023147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45935.044645023147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45935.044645023147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45935.044645023147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45935.044645023147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45935.044645023147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45935.044645023147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45935.044645023147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45935.044645023147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45935.044645023147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45935.044645023147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45935.044645023147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45935.044645023147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45935.044645023147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45935.044645023147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45935.044645023147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45935.044645023147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45935.044645023147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45935.044645023147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45935.044645023147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45935.044645023147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45935.044645023147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45935.044645023147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45935.044645023147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45935.044645023147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45935.044645023147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45935.044645023147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45935.044645023147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45935.044645023147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45935.044645023147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45935.044645023147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45935.044645023147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45935.044645023147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45935.044645023147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45935.044645023147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45935.044645023147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45935.044645023147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45935.044645023147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45935.044645023147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45935.044645023147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45935.044645023147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45935.044645023147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45935.044645023147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45935.044645023147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45935.044645023147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45935.044645023147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45935.044645023147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45935.044645023147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45935.044645023147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45935.044645023147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45935.044645023147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45935.044645023147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45935.044645023147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45935.044645023147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45935.044645023147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45935.044645023147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45935.044645023147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45935.044645023147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45935.044645023147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45935.044645023147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45935.044645023147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45935.044645023147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45935.044645023147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45935.044645023147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45935.044645023147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45935.044645023147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45935.044645023147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45935.044645023147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45935.044645023147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45935.044645023147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45935.044645023147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45935.044645023147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45935.044645023147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45935.044645023147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45935.044645023147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45935.044645023147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45935.044645023147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45935.044645023147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45935.044645023147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45935.044645023147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45935.044645023147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45935.044645023147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45935.044645023147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45935.044645023147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45935.044645023147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45935.044645023147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45935.044645023147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45935.044645023147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45935.044645023147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45935.044645023147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45935.044645023147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45935.044645023147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45935.044645023147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45935.044645023147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45935.044645023147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45935.044645023147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45935.044645023147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45935.044645023147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45935.044645023147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45935.044645023147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45935.044645023147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45935.044645023147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45935.044645023147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45935.044645023147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45935.044645023147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45935.044645023147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45935.044645023147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45935.044645023147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45935.044645023147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45935.044645023147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45935.044645023147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45935.044645023147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45935.044645023147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45935.044645023147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45935.044645023147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45935.044645023147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45935.044645023147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45935.044645023147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45935.044645023147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45935.044645023147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45935.044645023147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45935.044645023147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45935.044645023147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45935.044645023147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45935.044645023147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45935.044645023147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45935.044645023147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45935.044645023147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45935.044645023147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45935.044645023147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45935.044645023147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45935.044645023147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45935.044645023147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45935.044645023147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45935.044645023147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45935.044645023147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45935.044645023147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45935.044645023147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45935.044645023147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45935.044645023147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45935.044645023147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45935.044645023147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45935.044645023147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45935.044645023147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45935.044645023147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45935.044645023147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45935.044645023147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45935.044645023147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45935.044645023147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45935.044645023147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45935.044645023147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45935.044645023147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45935.044645023147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45935.044645023147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45935.044645023147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45935.044645023147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45935.044645023147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45935.044645023147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45935.044645023147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45935.044645023147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45935.044645023147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45935.044645023147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45935.044645023147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45935.044645023147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45935.044645023147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45935.044645023147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45935.044645023147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45935.044645023147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45935.044645023147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45935.044645023147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45935.044645023147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45935.044645023147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45935.044645023147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45935.044645023147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45935.044645023147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45935.044645023147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45935.044645023147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45935.044645023147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45935.044645023147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45935.044645023147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45935.044645023147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45935.044645023147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45935.044645023147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45935.044645023147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45935.044645023147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45935.044645023147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45935.044645023147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45935.044645023147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45935.044645023147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45935.044645023147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45935.044645023147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45935.044645023147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45935.044645023147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45935.044645023147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45935.044645023147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45935.044645023147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45935.044645023147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45935.044645023147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45935.044645023147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45935.044645023147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45935.044645023147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45935.044645023147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45935.044645023147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45935.044645023147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45935.044645023147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45935.044645023147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45935.044645023147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45935.044645023147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45935.044645023147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45935.044645023147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45935.044645023147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45935.044645023147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45935.044645023147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45935.044645023147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45935.044645023147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45935.044645023147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45935.044645023147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45935.044645023147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45935.044645023147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45935.044645023147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45935.044645023147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45935.044645023147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45935.044645023147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45935.044645023147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45935.044645023147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45935.044645023147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45935.044645023147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45935.044645023147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45935.044645023147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45935.044645023147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45935.044645023147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45935.044645023147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45935.044645023147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45935.044645023147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45935.044645023147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45935.044645023147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45935.044645023147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45935.044645023147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45935.044645023147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45935.044645023147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45935.044645023147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45935.044645023147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45935.044645023147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45935.044645023147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45935.044645023147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45935.044645023147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45935.044645023147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45935.044645023147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45935.044645023147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45935.044645023147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45935.044645023147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45935.044645023147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45935.044645023147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45935.044645023147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45935.044645023147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45935.044645023147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45935.044645023147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45935.044645023147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45935.044645023147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45935.044645023147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45935.044645023147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45935.044645023147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45935.044645023147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45935.044645023147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45935.044645023147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45935.044645023147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45935.044645023147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45935.044645023147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45935.044645023147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45935.044645023147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45935.044645023147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45935.044645023147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45935.044645023147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45935.044645023147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45935.044645023147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45935.044645023147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45935.044645023147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45935.044645023147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45935.044645023147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45935.044645023147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45935.044645023147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45935.044645023147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45935.044645023147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45935.044645023147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45935.044645023147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45935.044645023147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45935.044645023147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45935.044645023147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45935.044645023147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45935.044645023147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45935.044645023147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45935.044645023147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45935.044645023147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45935.044645023147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45935.044645023147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45935.044645023147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45935.044645023147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45935.044645023147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45935.044645023147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45935.044645023147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45935.044645023147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45935.044645023147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45935.044645023147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45935.044645023147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45935.044645023147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45935.044645023147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45935.044645023147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45935.044645023147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45935.044645023147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45935.044645023147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45935.044645023147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45935.044645023147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45935.044645023147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45935.044645023147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45935.044645023147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45935.044645023147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45935.044645023147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45935.044645023147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45935.044645023147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45935.044645023147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45935.044645023147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45935.044645023147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45935.044645023147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45935.044645023147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45935.044645023147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45935.044645023147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45935.044645023147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45935.044645023147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45935.044645023147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45935.044645023147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45935.044645023147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45935.044645023147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45935.044645023147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45935.044645023147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45935.044645023147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45935.044645023147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45935.044645023147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45935.044645023147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45935.044645023147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45935.044645023147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45935.044645023147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45935.044645023147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45935.044645023147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45935.044645023147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45935.044645023147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45935.044645023147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45935.044645023147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45935.044645023147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45935.044645023147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45935.044645023147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45935.044645023147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45935.044645023147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45935.044645023147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45935.044645023147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45935.044645023147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45935.044645023147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45935.044645023147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45935.044645023147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45935.044645023147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45935.044645023147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45935.044645023147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45935.044645023147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45935.044645023147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45935.044645023147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45935.044645023147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45935.044645023147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45935.044645023147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45935.044645023147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45935.044645023147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45935.044645023147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45935.044645023147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45935.044645023147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45935.044645023147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45935.044645023147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45935.044645023147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45935.044645023147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45935.044645023147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45935.044645023147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45935.044645023147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45935.044645023147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45935.044645023147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45935.044645023147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45935.044645023147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45935.044645023147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45935.044645023147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45935.044645023147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45935.044645023147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45935.044645023147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45935.044645023147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45935.044645023147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45935.044645023147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45935.044645023147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45935.044645023147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45935.044645023147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45935.044645023147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45935.044645023147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45935.044645023147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45935.044645023147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45935.044645023147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45935.044645023147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45935.044645023147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45935.044645023147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45935.044645023147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45935.044645023147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45935.044645023147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45935.044645023147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45935.044645023147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45935.044645023147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45935.044645023147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45935.044645023147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45935.044645023147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45935.044645023147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45935.044645023147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45935.044645023147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45935.044645023147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45935.044645023147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45935.044645023147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45935.044645023147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45935.044645023147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45935.044645023147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45935.044645023147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45935.044645023147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45935.044645023147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45935.044645023147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45935.044645023147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45935.044645023147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45935.044645023147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45935.044645023147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45935.044645023147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45935.044645023147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45935.044645023147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45935.044645023147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45935.044645023147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45935.044645023147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45935.044645023147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45935.044645023147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45935.044645023147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45935.044645023147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45935.044645023147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45935.044645023147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45935.044645023147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45935.044645023147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45935.044645023147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45935.044645023147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45935.044645023147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45935.044645023147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45935.044645023147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45935.044645023147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45935.044645023147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45935.044645023147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45935.044645023147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45935.044645023147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45935.044645023147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45935.044645023147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45935.044645023147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45935.044645023147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45935.044645023147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45935.044645023147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45935.044645023147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45935.044645023147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45935.044645023147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45935.044645023147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45935.044645023147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45935.044645023147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45935.044645023147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45935.044645023147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45935.044645023147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45935.044645023147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45935.044645023147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45935.044645023147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45935.044645023147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45935.044645023147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45935.044645023147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45935.044645023147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45935.044645023147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45935.044645023147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45935.044645023147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45935.044645023147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45935.044645023147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45935.044645023147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45935.044645023147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45935.044645023147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45935.044645023147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45935.044645023147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45935.044645023147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45935.044645023147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45935.044645023147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45935.044645023147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45935.044645023147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45935.044645023147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45935.044645023147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45935.044645023147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45935.044645023147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45935.044645023147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45935.044645023147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45935.044645023147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45935.044645023147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45935.044645023147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45935.044645023147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45935.044645023147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45935.044645023147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45935.044645023147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45935.044645023147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45935.044645023147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45935.044645023147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45935.044645023147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45935.044645023147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45935.044645023147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45935.044645023147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45935.044645023147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45935.044645023147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45935.044645023147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45935.044645023147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45935.044645023147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45935.044645023147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45935.044645023147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45935.044645023147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45935.044645023147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45935.044645023147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45935.044645023147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45935.044645023147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45935.044645023147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45935.044645023147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45935.044645023147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45935.044645023147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45935.044645023147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45935.044645023147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45935.044645023147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45935.044645023147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45935.044645023147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45935.044645023147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45935.044645023147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45935.044645023147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45935.044645023147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45935.044645023147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45935.044645023147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45935.044645023147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45935.044645023147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45935.044645023147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45935.044645023147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45935.044645023147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45935.044645023147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45935.044645023147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45935.044645023147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45935.044645023147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45935.044645023147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45935.044645023147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45935.044645023147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45935.044645023147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45935.044645023147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45935.044645023147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45935.044645023147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45935.044645023147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45935.044645023147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45935.044645023147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45935.044645023147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45935.044645023147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45935.044645023147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45935.044645023147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45935.044645023147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45935.044645023147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45935.044645023147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45935.044645023147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45935.044645023147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45935.044645023147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45935.044645023147</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G16" sqref="G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231.56392719907308</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4.1543670138926245</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0.34221423611597857</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0.19881145833642222</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4.9332291666360106E-2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1.4783680555410683E-2</v>
      </c>
      <c r="H7" s="113">
        <v>45935.037893518522</v>
      </c>
      <c r="I7" s="110" t="str">
        <f>IFERROR(VLOOKUP(D7,DB!A:F,6,0),"")</f>
        <v>Generator-SG</v>
      </c>
      <c r="J7" s="110" t="str">
        <f>IFERROR(VLOOKUP(D7,DB!A:G,7,0),"")</f>
        <v>Dead</v>
      </c>
      <c r="K7" s="115" t="s">
        <v>39064</v>
      </c>
      <c r="L7" s="107" t="str">
        <f>IFERROR(VLOOKUP(D7,DB!A:I,9,0),"")</f>
        <v>Latis</v>
      </c>
    </row>
    <row r="8" spans="1:16" ht="15" customHeight="1">
      <c r="A8" s="110"/>
      <c r="B8" s="110" t="str">
        <f>IFERROR(VLOOKUP(D8,DB!A:K,11,0),"")</f>
        <v/>
      </c>
      <c r="C8" s="111"/>
      <c r="D8" s="107"/>
      <c r="E8" s="112"/>
      <c r="F8" s="113"/>
      <c r="G8" s="114">
        <f ca="1">IFERROR(NOW()-F8,"")</f>
        <v>45935.044644791669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45935.044644791669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45935.044644791669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45935.044644791669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45935.044644791669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45935.044644791669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45935.044644791669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45935.044644791669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45935.044644791669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45935.044644791669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45935.044644791669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45935.044644791669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45935.044644791669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45935.044644791669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45935.044644791669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45935.044644791669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45935.044644791669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45935.044644791669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45935.044644791669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45935.044644791669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45935.044644791669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45935.044644791669</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43.212584837958275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8.855767476852634</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0.19234155092999572</v>
      </c>
      <c r="H4" s="38">
        <v>45934.846458333333</v>
      </c>
      <c r="I4" s="37" t="str">
        <f>IFERROR(VLOOKUP(D4,DB!A:F,6,0),"")</f>
        <v>Generator-SG</v>
      </c>
      <c r="J4" s="37" t="str">
        <f>IFERROR(VLOOKUP(D4,DB!A:G,7,0),"")</f>
        <v>Vandalized</v>
      </c>
      <c r="K4" s="37" t="s">
        <v>39070</v>
      </c>
      <c r="L4" s="37" t="str">
        <f>IFERROR(VLOOKUP(D4,DB!A:I,9,0),"")</f>
        <v>Latis</v>
      </c>
      <c r="M4" s="136"/>
    </row>
    <row r="5" spans="1:13" ht="15.75">
      <c r="A5" s="37"/>
      <c r="B5" s="37" t="str">
        <f>IFERROR(VLOOKUP(D5,DB!A:K,11,0),"")</f>
        <v/>
      </c>
      <c r="C5" s="37"/>
      <c r="D5" s="141"/>
      <c r="E5" s="37"/>
      <c r="F5" s="38"/>
      <c r="G5" s="39">
        <f ca="1">IFERROR(NOW()-F5,"-")</f>
        <v>45935.044644791669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45935.044644791669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45935.044644791669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45935.044644791669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45935.044644791669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45935.044644791669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45935.044644791669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45935.044644791669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45935.044644791669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45935.044644791669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45935.044644791669</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45935.044644791669</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45935.044644791669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45935.044644791669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45935.044644791669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45935.044644791669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45935.044644791669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45935.044644791669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45935.044644791669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45935.044644791669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45935.044644791669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45935.044644791669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45935.044644791669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45935.044644791669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45935.044644791669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45935.044644791669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45935.044644791669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45935.044644791669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45935.044644791669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45935.044644791669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45935.044644791669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45935.044644791669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45935.044644791669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45935.044644791669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45935.044644791669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45935.044644791669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45935.044644791669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45935.044644791669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45935.044644791669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45935.044644791669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45935.044644791669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45935.044644791669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45935.044644791669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45935.044644791669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45935.044644791669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45935.044644791669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45935.044644791669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45935.044644791669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45935.044644791669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45935.044644791669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45935.044644791669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45935.044644791669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45935.044644791669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45935.044644791669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45935.044644791669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45935.044644791669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45935.044644791669</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45935.044644791669</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45935.044644791669</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45935.044644791669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45935.044644791669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45935.044644791669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45935.044644791669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45935.044644791669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45935.044644791669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45935.044644791669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45935.044644791669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45935.044644791669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45935.044644791669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45935.044644791669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45935.044644791669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45935.044644791669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45935.044644791669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45935.044644791669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45935.044644791669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45935.044644791669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45935.044644791669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45935.044644791669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45935.044644791669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45935.044644791669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45935.044644791669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45935.044644791669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45935.044644791669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45935.044644791669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45935.044644791669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45935.044644791669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45935.044644791669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45935.044644791669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45935.044644791669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45935.044644791669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45935.044644791669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45935.044644791669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45935.044644791669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45935.044644791669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45935.044644791669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45935.044644791669</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45935.044644791669</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45935.044644791669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45935.044644791669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45935.044644791669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45935.044644791669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45935.044644791669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45935.044644791669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45935.044644791669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45935.044644791669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45935.044644791669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45935.044644791669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45935.044644791669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45935.044644791669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45935.044644791669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45935.044644791669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45935.044644791669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45935.044644791669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45935.044644791669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45935.044644791669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45935.044644791669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45935.044644791669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45935.044644791669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45935.044644791669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45935.044644791669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45935.044644791669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45935.044644791669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45935.044644791669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45935.044644791669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45935.044644791669</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45935.044644791669</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45935.044644791669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45935.044644791669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45935.044644791669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45935.044644791669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45935.044644791669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45935.044644791669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45935.044644791669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45935.044644791669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45935.044644791669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45935.044644791669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45935.044644791669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45935.044644791669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45935.044644791669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45935.044644791669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45935.044644791669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45935.044644791669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45935.044644791669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45935.044644791669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45935.044644791669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45935.044644791669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45935.044644791669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45935.044644791669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45935.044644791669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45935.044644791669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45935.044644791669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45935.044644791669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45935.044644791669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45935.044644791669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45935.044644791669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45935.044644791669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45935.044644791669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45935.044644791669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45935.044644791669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45935.044644791669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45935.044644791669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45935.044644791669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45935.044644791669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45935.044644791669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45935.044644791669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45935.044644791669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45935.044644791669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45935.044644791669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45935.044644791669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45935.044644791669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45935.044644791669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45935.044644791669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45935.044644791669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45935.044644791669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45935.044644791669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45935.044644791669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45935.044644791669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45935.044644791669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45935.044644791669</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45935.044644791669</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1.1636725694479537</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8.2717975694467896</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45934.942245370374</v>
      </c>
      <c r="G4" s="139">
        <f ca="1">IFERROR(NOW()-F4,"-")</f>
        <v>0.10239942129555857</v>
      </c>
      <c r="H4" s="140">
        <v>45934.470231481479</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1.3393207175977295</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45935.044644791669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45935.044644791669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45935.044644791669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45935.044644791669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45935.044644791669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45935.044644791669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45935.044644791669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45935.044644791669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45935.044644791669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45935.044644791669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45935.044644791669</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45935.044644791669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45935.044644791669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45935.044644791669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45935.044644791669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45935.044644791669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45935.044644791669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45935.044644791669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45935.044644791669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45935.044644791669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45935.044644791669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45935.044644791669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45935.044644791669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45935.044644791669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45935.044644791669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45935.044644791669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45935.044644791669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45935.044644791669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45935.044644791669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45935.044644791669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45935.044644791669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45935.044644791669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45935.044644791669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45935.044644791669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45935.044644791669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45935.044644791669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45935.044644791669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45935.044644791669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45935.044644791669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45935.044644791669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45935.044644791669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45935.044644791669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45935.044644791669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45935.044644791669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45935.044644791669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45935.044644791669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45935.044644791669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45935.044644791669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45935.044644791669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45935.044644791669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45935.044644791669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45935.044644791669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45935.044644791669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45935.044644791669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45935.044644791669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45935.044644791669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45935.044644791669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45935.044644791669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45935.044644791669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45935.044644791669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45935.044644791669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45935.044644791669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45935.044644791669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45935.044644791669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45935.044644791669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45935.044644791669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45935.044644791669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45935.044644791669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45935.044644791669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45935.044644791669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45935.044644791669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45935.044644791669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45935.044644791669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45935.044644791669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45935.044644791669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45935.044644791669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45935.044644791669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45935.044644791669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45935.044644791669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45935.044644791669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45935.044644791669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45935.044644791669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45935.044644791669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45935.044644791669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45935.044644791669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45935.044644791669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45935.044644791669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45935.044644791669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45935.044644791669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45935.044644791669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45935.044644791669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45935.044644791669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45935.044644791669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45935.044644791669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45935.044644791669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45935.044644791669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45935.044644791669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45935.044644791669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45935.044644791669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45935.044644791669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45935.044644791669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45935.044644791669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45935.044644791669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45935.044644791669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45935.044644791669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45935.044644791669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45935.044644791669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45935.044644791669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45935.044644791669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45935.044644791669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45935.044644791669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45935.044644791669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45935.044644791669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45935.044644791669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45935.044644791669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45935.044644791669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45935.044644791669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45935.044644791669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45935.044644791669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45935.044644791669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45935.044644791669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45935.044644791669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45935.044644791669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45935.044644791669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45935.044644791669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45935.044644791669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45935.044644791669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45935.044644791669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45935.044644791669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45935.044644791669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45935.044644791669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45935.044644791669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45935.044644791669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45935.044644791669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45935.044644791669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45935.044644791669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45935.044644791669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45935.044644791669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45935.044644791669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45935.044644791669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45935.044644791669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45935.044644791669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45935.044644791669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45935.044644791669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45935.044644791669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45935.044644791669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45935.044644791669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45935.044644791669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45935.044644791669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45935.044644791669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45935.044644791669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45935.044644791669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45935.044644791669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45935.044644791669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45935.044644791669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45935.044644791669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45935.044644791669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45935.044644791669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45935.044644791669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45935.044644791669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45935.044644791669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45935.044644791669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45935.044644791669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45935.044644791669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45935.044644791669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45935.044644791669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45935.044644791669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45935.044644791669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45935.044644791669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45935.044644791669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45935.044644791669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45935.044644791669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45935.044644791669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45935.044644791669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45935.044644791669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45935.044644791669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45935.044644791669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45935.044644791669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45935.044644791669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45935.044644791669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45935.044644791669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45935.044644791669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45935.044644791669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45935.044644791669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45935.044644791669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45935.044644791669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45935.044644791669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45935.044644791669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45935.044644791669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45935.044644791669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45935.044644791669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45935.044644791669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45935.044644791669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45935.044644791669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45935.044644791669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45935.044644791669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45935.044644791669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45935.044644791669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45935.044644791669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45935.044644791669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45935.044644791669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45935.044644791669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45935.044644791669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45935.044644791669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45935.044644791669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45935.044644791669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45935.044644791669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45935.044644791669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45935.044644791669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45935.044644791669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45935.044644791669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45935.044644791669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45935.044644791669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45935.044644791669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45935.044644791669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45935.044644791669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45935.044644791669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45935.044644791669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45935.044644791669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45935.044644791669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45935.044644791669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45935.044644791669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45935.044644791669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45935.044644791669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45935.044644791669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45935.044644791669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45935.044644791669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45935.044644791669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45935.044644791669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45935.044644791669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45935.044644791669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45935.044644791669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45935.044644791669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45935.044644791669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45935.044644791669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45935.044644791669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45935.044644791669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45935.044644791669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45935.044644791669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45935.044644791669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45935.044644791669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45935.044644791669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45935.044644791669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45935.044644791669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45935.044645023147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45935.044645023147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45935.044645023147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45935.044645023147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45935.044645023147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45935.044645023147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45935.044645023147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45935.044645023147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45935.044645023147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45935.044645023147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45935.044645023147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45935.044645023147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45935.044645023147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45935.044645023147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45935.044645023147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45935.044645023147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45935.044645023147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45935.044645023147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45935.044645023147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45935.044645023147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45935.044645023147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45935.044645023147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45935.044645023147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45935.044645023147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45935.044645023147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45935.044645023147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45935.044645023147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45935.044645023147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45935.044645023147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45935.044645023147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45935.044645023147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45935.044645023147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45935.044645023147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45935.044645023147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45935.044645023147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45935.044645023147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45935.044645023147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45935.044645023147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45935.044645023147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45935.044645023147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45935.044645023147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45935.044645023147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45935.044645023147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45935.044645023147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45935.044645023147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45935.044645023147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45935.044645023147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45935.044645023147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45935.044645023147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45935.044645023147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45935.044645023147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45935.044645023147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45935.044645023147</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2025-10-04T22:05:48Z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