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25" documentId="13_ncr:1_{F6CB121F-512D-4AA6-A0C1-0FB36C537598}" xr6:coauthVersionLast="47" xr6:coauthVersionMax="47" xr10:uidLastSave="{90FE03A2-4D14-42DC-9372-4C23FA9EA352}"/>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<sst xmlns="http://schemas.openxmlformats.org/spreadsheetml/2006/main" count="178604" uniqueCount="39086">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</sst>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278.46546365740505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0.95613495370344026</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0.35334560184855945</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5" t="s">
        <v>8903</v>
      </c>
      <c r="E5" s="69" t="s">
        <v>38964</v>
      </c>
      <c r="F5" s="160">
        <v>45941.385833333334</v>
      </c>
      <c r="G5" s="159">
        <f ca="1">IFERROR(NOW()-F5,"")</f>
        <v>2.8056249997462146E-2</v>
      </c>
      <c r="H5" s="166">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45941.413889583331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45941.413889583331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45941.413889583331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45941.413889583331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45941.413889583331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45941.413889583331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45941.413889583331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45941.413889583331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45941.413889583331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45941.413889583331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45941.413889583331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45941.413889583331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45941.413889583331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45941.413889583331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45941.413889583331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45941.413889583331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45941.413889583331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45941.413889583331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45941.413889583331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45941.413889583331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45941.413889583331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45941.413889583331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45941.413889583331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45941.413889583331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45941.413889583331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45941.413889583331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45941.413889583331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45941.413889583331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45941.413889583331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45941.413889583331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45941.413889583331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45941.413889583331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45941.413889583331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45941.413889583331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45941.413889583331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45941.413889583331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45941.413889583331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45941.413889583331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45941.413889583331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45941.413889583331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45941.413889583331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45941.413889583331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45941.413889583331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45941.413889583331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45941.413889583331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45941.413889583331</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B27D4296-D976-4FA4-B00E-7B93EB0A62E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134.68680624999979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116.41405162036972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45941.413889583331</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45941.413889583331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45941.413889583331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45941.413889583331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45941.413889583331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45941.413889583331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45941.413889583331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45941.413889583331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45941.413889583331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45941.413889583331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45941.413889583331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45941.413889583331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45941.413889583331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45941.413889583331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45941.413889583331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45941.413889583331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45941.413889583331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45941.413889583331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45941.413889583331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45941.413889583331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45941.413889583331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45941.413889583331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45941.413889583331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45941.413889583331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45941.413889583331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45941.413889583331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45941.413889583331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45941.413889583331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45941.413889583331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45941.413889583331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45941.413889583331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45941.413889583331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45941.413889583331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45941.413889583331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45941.413889583331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45941.413889583331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45941.413889583331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45941.413889583331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45941.413889583331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45941.413889583331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45941.413889583331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45941.413889583331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45941.413889583331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45941.413889583331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45941.413889583331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45941.413889583331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45941.413889583331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45941.413889583331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45941.413889583331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45941.413889583331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45941.413889583331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45941.413889583331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45941.413889583331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45941.413889583331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45941.413889583331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45941.413889583331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45941.413889583331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45941.413889583331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45941.413889583331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45941.413889583331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45941.413889583331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45941.413889583331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45941.413889583331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45941.413889583331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45941.413889583331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45941.413889583331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45941.413889583331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45941.413889583331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45941.413889583331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45941.413889583331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45941.413889583331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45941.413889583331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45941.413889583331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45941.413889583331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45941.413889583331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45941.413889583331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45941.413889583331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45941.413889583331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45941.413889583331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45941.413889583331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45941.413889583331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45941.413889583331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45941.413889583331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45941.413889583331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45941.413889583331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45941.413889583331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45941.413889583331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45941.413889583331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45941.413889583331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45941.413889583331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45941.413889583331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45941.413889583331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45941.413889583331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45941.413889583331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45941.413889583331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45941.413889583331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45941.413889583331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45941.413889583331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45941.413889583331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45941.413889583331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45941.413889583331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45941.413889583331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45941.413889583331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45941.413889583331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45941.413889583331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45941.413889583331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45941.413889583331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45941.413889583331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45941.413889583331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45941.413889583331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45941.413889583331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45941.413889583331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45941.413889583331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45941.413889583331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45941.413889583331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45941.413889583331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45941.413889583331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45941.413889583331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45941.413889583331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45941.413889583331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45941.413889583331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45941.413889583331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45941.413889583331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45941.413889583331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45941.413889583331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45941.413889583331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45941.413889583331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45941.413889583331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45941.413889583331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45941.413889583331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45941.413889583331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45941.413889583331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45941.413889583331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45941.413889583331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45941.413889583331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45941.413889583331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45941.413889583331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45941.413889583331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45941.413889583331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45941.413889583331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45941.413889583331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45941.413889583331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45941.413889583331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45941.413889583331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45941.413889583331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45941.413889583331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45941.413889583331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45941.413889583331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45941.413889583331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45941.413889583331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45941.413889583331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45941.413889583331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45941.413889583331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45941.413889583331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45941.413889583331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45941.413889583331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45941.413889583331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45941.413889583331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45941.413889583331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45941.413889583331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45941.413889583331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45941.413889583331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45941.413889583331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45941.413889583331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45941.413889583331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45941.413889583331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45941.413889583331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45941.413889583331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3.1609490739356261E-2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45941.413889583331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45941.413889583331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45941.413889583331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45941.413889583331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45941.413889583331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45941.413889583331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45941.413889583331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45941.413889583331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45941.413889583331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45941.413889583331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45941.413889583331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45941.413889583331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45941.413889583331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45941.413889583331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45941.413889583331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45941.413889583331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45941.413889583331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45941.413889583331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45941.413889583331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45941.413889583331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45941.413889583331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45941.413889583331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45941.413889583331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45941.413889583331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45941.413889583331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45941.413889583331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45941.413889583331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45941.413889583331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45941.413889583331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45941.413889583331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45941.413889583331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45941.413889583331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45941.413889583331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45941.413889583331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45941.413889583331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45941.413889583331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45941.413889583331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45941.413889583331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45941.413889583331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45941.413889583331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45941.413889583331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45941.413889583331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45941.413889583331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45941.413889583331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45941.413889583331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45941.413889583331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45941.413889583331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45941.413889583331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45941.413889583331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45941.413889583331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45941.413889583331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45941.413889583331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45941.413889583331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45941.413889583331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45941.413889583331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45941.413889583331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45941.413889583331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45941.413889583331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45941.413889583331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45941.413889583331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45941.413889583331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45941.413889583331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45941.413889583331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45941.413889583331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45941.413889583331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45941.413889583331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45941.413889583331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45941.413889583331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45941.413889583331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45941.413889583331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45941.413889583331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45941.413889583331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45941.413889583331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45941.413889583331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45941.413889583331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45941.413889583331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45941.413889583331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45941.413889583331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45941.413889583331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45941.413889583331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45941.413889583331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45941.413889583331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45941.413889583331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45941.413889583331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45941.413889583331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45941.413889583331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45941.413889583331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45941.413889583331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45941.413889583331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45941.413889583331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45941.413889583331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45941.413889583331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45941.413889583331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45941.413889583331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45941.413889583331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45941.413889583331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45941.413889583331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45941.413889583331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45941.413889583331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45941.413889583331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45941.413889583331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45941.413889583331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45941.413889583331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45941.413889583331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45941.413889583331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45941.413889583331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45941.413889583331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45941.413889583331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45941.413889583331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45941.413889583331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45941.413889583331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45941.413889583331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45941.413889583331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45941.413889583331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45941.413889583331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45941.413889583331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45941.413889583331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45941.413889583331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45941.413889583331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45941.413889583331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45941.413889583331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45941.413889583331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45941.413889583331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45941.413889583331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45941.413889583331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45941.413889583331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45941.413889583331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45941.413889583331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45941.413889583331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45941.413889583331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45941.413889583331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45941.413889583331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45941.413889583331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45941.413889583331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45941.413889583331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45941.413889583331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45941.413889583331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45941.413889583331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45941.413889583331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45941.413889583331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45941.413889583331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45941.413889583331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45941.413889583331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45941.413889583331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45941.413889583331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45941.413889583331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45941.413889583331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45941.413889583331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45941.413889583331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45941.413889583331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45941.413889583331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45941.413889583331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45941.413889583331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45941.413889583331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45941.413889583331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45941.413889583331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45941.413889583331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45941.413889583331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45941.413889583331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45941.413889583331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45941.413889583331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45941.413889583331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45941.413889583331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45941.413889583331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45941.413889583331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45941.413889583331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45941.413889583331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45941.413889583331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45941.413889583331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45941.413889583331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45941.413889583331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45941.413889583331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45941.413889583331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45941.413889583331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45941.413889583331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45941.413889583331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45941.413889583331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45941.413889583331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45941.413889583331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45941.413889583331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45941.413889583331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45941.413889583331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45941.413889583331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45941.413889583331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45941.413889583331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45941.413889583331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45941.413889583331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45941.413889583331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45941.413889583331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45941.413889583331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45941.413889583331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45941.413889583331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45941.413889583331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45941.413889583331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45941.413889583331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45941.413889583331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45941.413889583331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45941.413889583331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45941.413889583331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45941.413889583331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45941.413889583331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45941.413889583331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45941.413889583331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45941.413889583331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45941.413889583331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45941.413889583331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45941.413889583331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45941.413889583331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45941.413889583331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45941.413889583331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45941.413889583331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45941.413889583331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45941.413889583331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45941.413889583331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45941.413889583331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45941.413889583331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45941.413889583331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45941.413889583331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45941.413889583331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45941.413889583331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45941.413889583331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45941.413889583331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45941.413889583331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45941.413889583331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45941.413889583331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45941.413889583331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45941.413889583331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45941.413889583331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45941.413889583331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45941.413889583331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45941.413889583331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45941.413889583331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45941.413889583331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45941.413889583331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45941.413889583331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45941.413889583331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45941.413889583331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45941.413889583331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45941.413889583331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45941.413889583331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45941.413889583331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45941.413889583331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45941.413889583331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45941.413889583331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45941.413889583331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45941.413889583331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45941.413889583331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45941.413889583331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45941.413889583331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45941.413889583331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45941.413889583331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45941.413889583331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45941.413889583331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45941.413889583331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45941.413889583331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45941.413889583331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45941.413889583331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45941.413889583331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45941.413889583331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45941.413889583331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45941.413889583331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45941.413889583331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45941.413889583331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45941.413889583331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45941.413889583331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45941.413889583331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45941.413889583331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45941.413889583331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45941.413889583331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45941.413889583331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45941.413889583331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45941.413889583331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45941.413889583331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45941.413889583331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45941.413889583331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45941.413889583331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45941.413889583331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45941.413889583331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45941.413889583331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45941.413889583331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45941.413889583331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45941.413889583331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45941.413889583331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45941.413889583331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45941.413889583331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45941.413889583331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45941.413889583331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45941.413889583331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45941.413889583331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45941.413889583331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45941.413889583331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45941.413889583331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45941.413889583331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45941.413889583331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45941.413889583331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45941.413889583331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45941.413889583331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45941.413889583331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45941.413889583331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45941.413889583331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45941.413889583331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45941.413889583331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45941.413889583331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45941.413889583331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45941.413889583331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45941.413889583331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45941.413889583331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45941.413889583331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45941.413889583331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45941.413889583331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45941.413889583331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45941.413889583331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45941.413889583331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45941.413889583331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45941.413889583331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45941.413889583331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45941.413889583331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45941.413889583331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45941.413889583331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45941.413889583331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45941.413889583331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45941.413889583331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45941.413889583331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45941.413889583331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45941.413889583331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45941.413889583331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45941.413889583331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45941.413889583331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45941.413889583331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45941.413889583331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45941.413889583331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45941.413889583331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45941.413889583331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45941.413889583331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45941.413889583331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45941.413889583331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45941.413889583331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45941.413889583331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45941.413889583331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45941.413889583331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45941.413889583331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45941.413889583331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45941.413889583331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45941.413889583331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45941.413889583331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45941.413889583331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45941.413889583331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45941.413889583331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45941.413889583331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45941.413889583331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45941.413889583331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45941.413889583331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45941.413889583331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45941.413889583331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45941.413889583331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45941.413889583331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45941.413889583331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45941.413889583331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45941.413889583331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45941.413889583331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45941.413889583331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45941.413889583331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45941.413889583331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45941.413889583331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45941.413889583331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45941.413889583331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45941.413889583331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45941.413889583331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45941.413889583331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45941.413889583331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45941.413889583331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45941.413889583331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45941.413889583331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45941.413889583331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45941.413889583331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45941.413889583331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45941.413889583331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45941.413889583331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45941.413889583331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45941.413889583331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45941.413889583331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45941.413889583331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45941.413889583331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45941.413889583331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45941.413889583331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45941.413889583331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45941.413889583331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45941.413889583331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45941.413889583331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45941.413889583331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45941.413889583331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45941.413889583331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45941.413889583331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45941.413889583331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45941.413889583331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45941.413889583331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45941.413889583331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45941.413889583331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45941.413889583331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45941.413889583331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45941.413889583331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45941.413889583331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45941.413889583331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45941.413889583331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45941.413889583331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45941.413889583331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45941.413889583331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45941.413889583331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45941.413889583331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45941.413889583331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45941.413889583331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45941.413889583331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45941.413889583331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45941.413889583331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45941.413889583331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45941.413889583331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45941.413889583331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45941.413889583331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45941.413889583331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45941.413889583331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45941.413889583331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45941.413889583331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45941.413889583331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45941.413889583331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45941.413889583331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45941.413889583331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45941.413889583331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45941.413889583331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45941.413889583331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45941.413889583331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45941.413889583331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45941.413889583331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45941.413889583331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45941.413889583331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45941.413889583331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45941.413889583331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45941.413889583331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45941.413889583331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45941.413889583331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45941.413889583331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45941.413889583331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45941.413889583331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45941.413889583331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45941.413889583331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45941.413889583331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45941.413889583331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45941.413889583331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45941.413889583331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45941.413889583331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45941.413889583331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45941.413889583331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45941.413889583331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45941.413889583331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45941.413889583331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45941.413889583331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45941.413889583331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45941.413889583331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45941.413889583331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45941.413889583331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45941.413889583331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45941.413889583331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45941.413889583331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45941.413889583331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45941.413889583331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45941.413889583331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45941.413889583331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45941.413889583331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45941.413889583331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45941.413889583331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45941.413889583331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45941.413889583331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45941.413889583331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45941.413889583331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45941.413889583331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45941.413889583331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45941.413889583331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45941.413889583331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45941.413889583331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45941.413889583331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45941.413889583331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45941.413889583331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45941.413889583331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45941.413889583331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45941.413889583331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45941.413889583331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45941.413889583331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45941.413889583331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45941.413889583331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45941.413889583331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45941.413889583331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45941.413889583331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45941.413889583331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45941.413889583331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45941.413889583331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45941.413889583331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45941.413889583331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45941.413889583331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45941.413889583331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45941.413889583331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45941.413889583331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45941.413889583331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45941.413889583331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45941.413889583331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45941.413889583331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45941.413889583331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45941.413889583331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45941.413889583331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45941.413889583331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45941.413889583331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45941.413889583331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45941.413889583331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45941.413889583331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45941.413889583331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45941.413889583331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45941.413889583331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45941.413889583331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45941.413889583331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45941.413889583331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45941.413889583331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45941.413889583331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45941.413889583331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45941.413889583331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45941.413889583331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45941.413889583331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45941.413889583331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45941.413889583331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45941.413889583331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45941.413889583331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45941.413889583331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45941.413889583331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45941.413889583331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45941.413889583331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45941.413889583331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45941.413889583331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45941.413889583331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45941.413889583331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45941.413889583331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45941.413889583331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45941.413889583331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45941.413889583331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45941.413889583331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45941.413889583331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45941.413889583331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45941.413889583331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45941.413889583331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45941.413889583331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45941.413889583331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45941.413889583331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45941.413889583331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45941.413889583331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45941.413889583331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45941.413889583331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45941.413889583331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45941.413889583331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45941.413889583331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45941.413889583331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45941.413889583331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45941.413889583331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45941.413889583331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45941.413889583331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45941.413889583331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45941.413889583331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45941.413889583331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45941.413889583331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45941.413889583331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45941.413889583331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45941.413889583331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45941.413889583331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45941.413889583331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45941.413889583331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45941.413889583331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45941.413889583331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45941.413889583331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45941.413889583331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45941.413889583331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45941.413889583331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45941.413889583331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45941.413889583331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45941.413889583331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45941.413889583331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45941.413889583331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45941.413889583331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45941.413889583331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45941.413889583331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45941.413889583331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45941.413889583331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45941.413889583331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45941.413889583331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45941.413889583331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45941.413889583331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45941.413889583331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45941.413889583331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45941.413889583331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45941.413889583331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45941.413889583331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45941.413889583331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45941.413889583331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45941.413889583331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45941.413889583331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45941.413889583331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45941.413889583331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45941.413889583331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45941.413889583331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45941.413889583331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45941.413889583331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45941.413889583331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45941.413889583331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45941.413889583331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45941.413889583331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45941.413889583331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45941.413889583331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45941.413889583331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45941.413889583331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45941.413889583331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45941.413889583331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45941.413889583331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45941.413889583331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45941.413889583331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45941.413889583331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45941.413889583331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45941.413889583331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45941.413889583331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45941.413889583331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45941.413889583331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45941.413889583331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45941.413889583331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45941.413889583331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45941.413889583331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45941.413889583331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45941.413889583331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45941.413889583331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45941.413889583331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45941.413889583331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45941.413889583331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45941.413889583331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45941.413889583331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45941.413889583331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45941.413889583331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45941.413889583331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45941.413889583331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45941.413889583331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45941.413889583331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45941.413889583331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45941.413889583331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45941.413889583331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45941.413889583331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45941.413889583331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45941.413889583331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45941.413889583331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45941.413889583331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45941.413889583331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45941.413889583331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45941.413889583331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45941.413889583331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45941.413889583331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45941.413889583331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45941.413889583331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45941.413889583331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45941.413889583331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45941.413889583331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45941.413889583331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45941.413889583331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45941.413889583331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45941.413889583331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45941.413889583331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45941.413889583331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45941.413889583331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45941.413889583331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45941.413889583331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45941.413889583331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45941.413889583331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45941.413889583331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45941.413889583331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45941.413889583331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45941.413889583331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45941.413889583331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45941.413889583331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45941.413889583331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45941.413889583331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45941.413889583331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45941.413889583331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45941.413889583331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45941.413889583331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45941.413889583331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45941.413889583331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45941.413889583331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45941.413889583331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45941.413889583331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45941.413889583331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45941.413889583331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45941.413889583331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45941.413889583331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45941.413889583331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45941.413889583331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45941.413889583331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45941.413889583331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45941.413889583331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45941.413889583331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45941.413889583331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45941.413889583331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45941.413889583331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45941.413889583331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45941.413889583331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45941.413889583331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45941.413889583331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45941.413889583331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45941.413889583331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45941.413889583331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45941.413889583331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45941.413889583331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45941.413889583331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45941.413889583331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45941.413889583331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45941.413889583331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45941.413889583331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45941.413889583331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45941.413889583331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45941.413889583331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45941.413889583331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45941.413889583331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45941.413889583331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45941.413889583331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45941.413889583331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45941.413889583331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45941.413889583331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45941.413889583331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45941.413889583331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45941.413889583331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45941.413889583331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45941.413889583331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45941.413889583331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45941.413889583331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45941.413889583331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45941.413889583331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45941.413889583331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45941.413889583331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45941.413889583331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45941.413889583331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45941.413889583331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45941.413889583331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45941.413889583331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45941.413889583331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45941.413889583331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45941.413889583331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45941.413889583331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45941.413889583331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45941.413889583331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45941.413889583331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45941.413889583331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45941.413889583331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45941.413889583331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45941.413889583331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45941.413889583331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45941.413889583331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45941.413889583331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45941.413889583331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45941.413889583331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45941.413889583331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45941.413889583331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45941.413889583331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45941.413889583331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45941.413889583331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45941.413889583331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45941.413889583331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45941.413889583331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45941.413889583331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45941.413889583331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45941.413889583331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45941.413889583331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45941.413889583331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45941.413889583331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45941.413889583331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45941.413889583331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45941.413889583331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45941.413889583331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45941.413889583331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45941.413889583331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45941.413889583331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45941.413889583331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45941.413889583331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45941.413889583331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45941.413889583331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45941.413889583331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45941.413889583331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45941.413889583331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45941.413889583331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45941.413889583331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45941.413889583331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45941.413889583331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45941.413889583331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45941.413889583331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45941.413889583331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45941.413889583331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45941.413889583331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45941.413889583331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45941.413889583331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45941.413889583331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45941.413889583331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45941.413889583331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45941.413889583331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45941.413889583331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45941.413889583331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45941.413889583331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45941.413889583331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45941.413889583331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45941.413889583331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45941.413889583331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45941.413889583331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45941.413889583331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45941.413889583331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45941.413889583331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45941.413889583331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45941.413889583331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45941.413889583331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45941.413889583331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45941.413889583331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45941.413889583331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45941.413889583331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45941.413889583331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45941.413889583331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45941.413889583331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45941.413889583331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45941.413889583331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45941.413889583331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45941.413889583331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45941.413889583331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45941.413889583331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45941.413889583331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45941.413889583331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45941.413889583331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45941.413889583331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45941.413889583331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45941.413889583331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45941.413889583331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45941.413889583331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45941.413889583331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45941.413889583331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45941.413889583331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45941.413889583331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45941.413889583331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45941.413889583331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45941.413889583331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45941.413889583331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45941.413889583331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45941.413889583331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45941.413889583331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45941.413889583331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45941.413889583331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45941.413889583331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45941.413889583331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45941.413889583331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45941.413889583331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45941.413889583331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45941.413889583331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45941.413889583331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45941.413889583331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45941.413889583331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45941.413889583331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45941.413889583331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45941.413889583331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45941.413889583331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45941.413889583331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45941.413889583331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45941.413889583331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45941.413889583331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45941.413889583331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45941.413889583331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45941.413889583331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45941.413889583331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45941.413889583331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45941.413889583331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45941.413889583331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45941.413889583331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45941.413889583331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45941.413889583331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45941.413889583331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45941.413889583331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45941.413889583331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45941.413889583331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45941.413889583331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45941.413889583331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45941.413889583331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45941.413889583331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45941.413889583331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45941.413889583331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45941.413889583331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45941.413889583331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45941.413889583331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45941.413889583331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45941.413889583331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45941.413889583331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45941.413889583331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45941.413889583331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45941.413889583331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45941.413889583331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45941.413889583331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45941.413889583331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45941.413889583331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45941.413889583331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45941.413889583331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45941.413889583331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45941.413889583331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45941.413889583331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45941.413889583331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45941.413889583331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45941.413889583331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45941.413889583331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45941.413889583331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45941.413889583331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45941.413889583331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45941.413889583331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45941.413889583331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45941.413889583331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45941.413889583331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45941.413889583331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45941.413889583331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45941.413889583331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45941.413889583331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45941.413889583331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45941.413889583331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45941.413889583331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45941.413889583331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45941.413889583331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45941.413889583331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45941.413889583331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45941.413889583331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45941.413889583331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45941.413889583331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45941.413889583331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45941.413889583331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45941.413889583331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45941.413889583331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45941.413889583331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45941.413889583331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45941.413889583331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45941.413889583331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45941.413889583331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45941.413889583331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45941.413889583331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45941.413889583331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45941.413889583331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45941.413889583331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45941.413889583331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45941.413889583331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45941.413889583331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45941.413889583331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45941.413889583331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45941.413889583331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45941.413889583331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45941.413889583331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45941.413889583331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45941.413889583331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45941.413889583331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45941.413889583331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45941.413889583331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45941.413889583331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45941.413889583331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45941.413889583331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45941.413889583331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45941.413889583331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45941.413889583331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45941.413889583331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45941.413889583331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45941.413889583331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45941.413889583331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45941.413889583331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45941.413889583331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45941.413889583331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45941.413889583331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45941.413889583331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45941.413889583331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45941.413889583331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45941.413889583331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45941.413889583331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45941.413889583331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45941.413889583331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45941.413889583331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45941.413889583331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45941.413889583331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45941.413889583331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45941.413889583331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45941.413889583331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45941.413889583331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45941.413889583331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45941.413889583331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45941.413889583331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45941.413889583331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45941.413889583331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45941.413889583331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45941.413889583331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45941.413889583331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45941.413889583331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45941.413889583331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45941.413889583331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45941.413889583331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45941.413889583331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45941.413889583331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45941.413889583331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45941.413889583331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45941.413889583331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45941.413889583331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45941.413889583331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45941.413889583331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45941.413889583331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45941.413889583331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45941.413889583331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45941.413889583331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45941.413889583331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45941.413889583331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45941.413889583331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45941.413889583331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45941.413889583331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45941.413889583331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45941.413889583331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45941.413889583331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45941.413889583331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45941.413889583331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45941.413889583331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45941.413889583331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45941.413889583331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45941.413889583331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45941.413889583331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45941.413889583331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45941.413889583331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45941.413889583331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45941.413889583331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45941.413889583331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45941.413889583331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45941.413889583331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45941.413889583331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45941.413889583331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45941.413889583331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45941.413889583331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45941.413889583331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45941.413889583331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45941.413889583331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45941.413889583331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45941.413889583331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45941.413889583331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45941.413889583331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45941.413889583331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45941.413889583331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45941.413889583331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45941.413889583331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45941.413889583331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45941.413889583331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45941.413889583331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45941.413889583331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45941.413889583331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45941.413889583331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45941.413889583331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45941.413889583331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45941.413889583331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45941.413889583331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45941.413889583331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45941.413889583331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45941.413889583331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45941.413889583331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45941.413889583331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45941.413889583331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45941.413889583331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45941.413889583331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45941.413889583331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45941.413889583331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45941.413889583331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45941.413889583331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45941.413889583331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45941.413889583331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45941.413889583331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45941.413889583331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45941.413889583331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45941.413889583331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45941.413889583331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45941.413889583331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45941.413889583331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45941.413889583331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45941.413889583331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45941.413889583331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45941.413889583331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45941.413889583331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45941.413889583331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45941.413889583331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45941.413889583331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45941.413889583331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45941.413889583331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45941.413889583331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45941.413889583331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45941.413889583331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45941.413889583331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45941.413889583331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45941.413889583331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45941.413889583331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45941.413889583331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45941.413889583331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45941.413889583331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45941.413889583331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45941.413889583331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45941.413889583331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45941.413889583331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45941.413889583331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45941.413889583331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45941.413889583331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45941.413889583331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45941.413889583331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45941.413889583331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45941.413889583331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45941.413889583331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45941.413889583331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45941.413889583331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45941.413889583331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45941.413889583331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45941.413889583331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45941.413889583331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45941.413889583331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45941.413889583331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45941.413889583331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45941.413889583331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45941.413889583331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45941.413889583331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45941.413889583331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45941.413889583331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45941.413889583331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45941.413889583331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45941.413889583331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45941.413889583331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45941.413889583331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45941.413889583331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45941.413889583331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45941.413889583331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45941.413889583331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45941.413889583331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45941.413889583331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45941.413889583331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45941.413889583331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45941.413889583331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45941.413889583331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45941.413889583331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45941.413889583331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45941.413889583331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45941.413889583331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45941.413889583331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45941.413889583331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45941.413889583331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45941.413889583331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45941.413889583331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45941.413889583331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45941.413889583331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45941.413889583331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45941.413889583331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45941.413889583331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45941.413889583331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45941.413889583331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45941.413889583331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45941.413889583331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45941.413889583331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45941.413889583331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45941.413889583331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45941.413889583331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45941.413889583331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45941.413889583331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45941.413889583331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45941.413889583331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45941.413889583331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45941.413889583331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45941.413889583331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45941.413889583331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45941.413889583331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45941.413889583331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45941.413889583331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45941.413889583331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45941.413889583331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45941.413889583331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45941.413889583331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45941.413889583331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45941.413889583331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45941.413889583331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45941.413889583331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45941.413889583331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45941.413889583331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45941.413889583331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45941.413889583331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45941.413889583331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45941.413889583331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45941.413889583331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45941.413889583331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45941.413889583331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45941.413889583331</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237.93317199073499</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3">
        <v>45941.201597222222</v>
      </c>
      <c r="G3" s="132">
        <f ca="1">IFERROR(NOW()-F3,"")</f>
        <v>0.21229236110957572</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1.7824768518039491E-2</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45941.413889583331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45941.413889583331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45941.413889583331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45941.413889583331</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45941.413889583331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45941.413889583331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45941.413889583331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45941.413889583331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45941.413889583331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45941.413889583331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45941.413889583331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4"/>
      <c r="E16" s="130"/>
      <c r="F16" s="131"/>
      <c r="G16" s="132">
        <f ca="1">IFERROR(NOW()-F16,"")</f>
        <v>45941.413889583331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45941.413889583331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45941.413889583331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45941.413889583331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45941.413889583331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45941.413889583331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45941.413889583331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45941.413889583331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45941.413889583331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45941.413889583331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45941.413889583331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45941.413889583331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45941.413889583331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45941.413889583331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45941.413889583331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45941.413889583331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45941.413889583331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45941.413889583331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45941.413889583331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45941.413889583331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45941.413889583331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45941.413889583331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45941.413889583331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45941.413889583331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45941.413889583331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45941.413889583331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45941.413889583331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45941.413889583331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45941.413889583331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45941.413889583331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45941.413889583331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45941.413889583331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45941.413889583331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45941.413889583331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45941.413889583331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45941.413889583331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45941.413889583331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45941.413889583331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45941.413889583331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45941.413889583331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45941.413889583331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45941.413889583331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45941.413889583331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45941.413889583331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45941.413889583331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45941.413889583331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45941.413889583331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45941.413889583331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45941.413889583331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45941.413889583331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45941.413889583331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45941.413889583331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45941.413889583331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45941.413889583331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45941.413889583331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45941.413889583331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45941.413889583331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45941.413889583331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45941.413889583331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45941.413889583331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45941.413889583331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45941.413889583331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45941.413889583331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45941.413889583331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45941.413889583331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45941.413889583331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45941.413889583331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45941.413889583331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45941.413889583331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45941.413889583331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45941.413889583331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45941.413889583331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45941.413889583331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45941.413889583331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45941.413889583331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45941.413889583331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45941.413889583331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45941.413889583331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45941.413889583331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45941.413889583331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45941.413889583331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45941.413889583331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45941.413889583331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45941.413889583331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45941.413889583331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45941.413889583331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45941.413889583331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45941.413889583331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45941.413889583331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45941.413889583331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45941.413889583331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45941.413889583331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45941.413889583331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45941.413889583331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45941.413889583331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45941.413889583331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45941.413889583331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45941.413889583331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45941.413889583331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45941.413889583331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45941.413889583331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45941.413889583331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45941.413889583331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45941.413889583331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45941.413889583331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45941.413889583331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45941.413889583331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45941.413889583331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45941.413889583331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45941.413889583331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45941.413889583331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45941.413889583331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45941.413889583331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45941.413889583331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45941.413889583331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45941.413889583331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45941.413889583331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45941.413889583331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45941.413889583331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45941.413889583331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45941.413889583331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45941.413889583331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45941.413889583331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45941.413889583331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45941.413889583331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45941.413889583331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45941.413889583331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45941.413889583331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45941.413889583331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45941.413889583331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45941.413889583331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45941.413889583331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45941.413889583331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45941.413889583331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45941.413889583331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45941.413889583331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45941.413889583331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45941.413889583331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45941.413889583331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45941.413889583331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45941.413889583331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45941.413889583331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45941.413889583331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45941.413889583331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45941.413889583331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45941.413889583331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45941.413889583331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45941.413889583331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45941.413889583331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45941.413889583331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45941.413889583331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45941.413889583331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45941.413889583331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45941.413889583331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45941.413889583331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45941.413889583331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45941.413889583331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45941.413889583331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45941.413889583331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45941.413889583331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45941.413889583331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45941.413889583331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45941.413889583331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45941.413889583331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45941.413889583331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45941.413889583331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45941.413889583331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45941.413889583331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45941.413889583331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45941.413889583331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45941.413889583331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45941.413889583331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45941.413889583331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45941.413889583331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45941.413889583331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45941.413889583331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45941.413889583331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45941.413889583331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45941.413889583331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45941.413889583331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45941.413889583331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45941.413889583331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45941.413889583331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45941.413889583331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45941.413889583331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45941.413889583331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45941.413889583331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45941.413889583331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45941.413889583331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45941.413889583331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45941.413889583331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45941.413889583331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45941.413889583331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45941.413889583331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45941.413889583331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45941.413889583331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45941.413889583331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45941.413889583331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45941.413889583331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45941.413889583331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45941.413889583331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45941.413889583331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45941.413889583331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45941.413889583331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45941.413889583331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45941.413889583331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45941.413889583331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45941.413889583331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45941.413889583331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45941.413889583331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45941.413889583331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45941.413889583331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45941.413889583331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45941.413889583331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45941.413889583331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45941.413889583331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45941.413889583331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45941.413889583331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45941.413889583331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45941.413889583331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45941.413889583331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45941.413889583331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45941.413889583331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45941.413889583331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45941.413889583331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45941.413889583331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45941.413889583331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45941.413889583331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45941.413889583331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45941.413889583331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45941.413889583331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45941.413889583331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45941.413889583331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45941.413889583331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45941.413889583331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45941.413889583331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45941.413889583331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45941.413889583331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45941.413889583331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45941.413889583331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45941.413889583331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45941.413889583331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45941.413889583331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45941.413889583331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45941.413889583331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45941.413889583331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45941.413889583331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45941.413889583331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45941.413889583331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45941.413889583331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45941.413889583331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45941.413889583331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45941.413889583331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45941.413889583331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45941.413889583331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45941.413889583331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45941.413889583331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45941.413889583331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45941.413889583331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45941.413889583331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45941.413889583331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45941.413889583331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45941.413889583331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45941.413889583331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45941.413889583331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45941.413889583331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45941.413889583331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45941.413889583331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45941.413889583331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45941.413889583331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45941.413889583331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45941.413889583331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45941.413889583331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45941.413889583331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45941.413889583331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45941.413889583331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45941.413889583331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45941.413889583331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45941.413889583331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45941.413889583331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45941.413889583331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45941.413889583331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45941.413889583331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45941.413889583331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45941.413889583331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45941.413889583331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45941.413889583331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45941.413889583331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45941.413889583331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45941.413889583331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45941.413889583331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45941.413889583331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45941.413889583331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45941.413889583331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45941.413889583331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45941.413889583331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45941.413889583331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45941.413889583331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45941.413889583331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45941.413889583331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45941.413889583331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45941.413889583331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45941.413889583331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45941.413889583331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45941.413889583331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45941.413889583331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45941.413889583331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45941.413889583331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45941.413889583331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45941.413889583331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45941.413889583331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45941.413889583331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45941.413889583331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45941.413889583331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45941.413889583331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45941.413889583331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45941.413889583331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45941.413889583331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45941.413889583331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45941.413889583331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45941.413889583331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45941.413889583331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45941.413889583331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45941.413889583331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45941.413889583331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45941.413889583331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45941.413889583331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45941.413889583331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45941.413889583331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45941.413889583331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45941.413889583331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45941.413889583331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45941.413889583331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45941.413889583331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45941.413889583331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45941.413889583331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45941.413889583331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45941.413889583331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45941.413889583331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45941.413889583331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45941.413889583331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45941.413889583331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45941.413889583331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45941.413889583331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45941.413889583331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45941.413889583331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45941.413889583331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45941.413889583331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45941.413889583331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45941.413889583331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45941.413889583331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45941.413889583331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45941.413889583331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45941.413889583331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45941.413889583331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45941.413889583331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45941.413889583331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45941.413889583331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45941.413889583331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45941.413889583331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45941.413889583331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45941.413889583331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45941.413889583331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45941.413889583331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45941.413889583331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45941.413889583331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45941.413889583331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45941.413889583331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45941.413889583331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45941.413889583331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45941.413889583331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45941.413889583331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45941.413889583331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45941.413889583331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45941.413889583331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45941.413889583331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45941.413889583331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45941.413889583331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45941.413889583331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45941.413889583331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45941.413889583331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45941.413889583331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45941.413889583331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45941.413889583331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45941.413889583331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45941.413889583331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45941.413889583331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45941.413889583331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45941.413889583331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45941.413889583331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45941.413889583331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45941.413889583331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45941.413889583331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45941.413889583331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45941.413889583331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45941.413889583331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45941.413889583331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45941.413889583331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45941.413889583331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45941.413889583331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45941.413889583331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45941.413889583331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45941.413889583331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45941.413889583331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45941.413889583331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45941.413889583331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45941.413889583331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45941.413889583331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45941.413889583331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45941.413889583331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45941.413889583331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45941.413889583331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45941.413889583331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45941.413889583331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45941.413889583331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45941.413889583331</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45941.413889583331</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A12" sqref="A12"/>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58">
        <f ca="1">IFERROR(NOW()-F2,"")</f>
        <v>49.581829398142872</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58">
        <f t="shared" ref="G3" ca="1" si="0">IFERROR(NOW()-F3,"")</f>
        <v>15.225012268514547</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 ca="1" si="1">IFERROR(NOW()-F4,"")</f>
        <v>5.2454398144618608E-2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5" ca="1" si="2">IFERROR(NOW()-F5,"")</f>
        <v>4.0139583332347684E-2</v>
      </c>
      <c r="H5" s="38">
        <v>45941.364722222221</v>
      </c>
      <c r="I5" s="37" t="str">
        <f>IFERROR(VLOOKUP(D5,DB!A:F,6,0),"")</f>
        <v>SCECO</v>
      </c>
      <c r="J5" s="37" t="str">
        <f>IFERROR(VLOOKUP(D5,DB!A:G,7,0),"")</f>
        <v>Vandalized</v>
      </c>
      <c r="K5" s="37" t="s">
        <v>39073</v>
      </c>
      <c r="L5" s="37" t="str">
        <f>IFERROR(VLOOKUP(D5,DB!A:I,9,0),"")</f>
        <v>Latis</v>
      </c>
    </row>
    <row r="6" spans="1:13" ht="15">
      <c r="A6" s="37"/>
      <c r="B6" s="37" t="str">
        <f>IFERROR(VLOOKUP(D6,DB!A:K,11,0),"")</f>
        <v/>
      </c>
      <c r="C6" s="37"/>
      <c r="D6" s="37"/>
      <c r="E6" s="37"/>
      <c r="F6" s="38"/>
      <c r="G6" s="39">
        <f t="shared" ca="1" si="2"/>
        <v>45941.413889583331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45941.413889583331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45941.413889583331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45941.413889583331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45941.413889583331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45941.413889583331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45941.413889583331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45941.413889583331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45941.413889583331</v>
      </c>
      <c r="H14" s="38"/>
      <c r="I14" s="37" t="str">
        <f>IFERROR(VLOOKUP(D14,DB!A:F,6,0),"")</f>
        <v/>
      </c>
      <c r="J14" s="37" t="str">
        <f>IFERROR(VLOOKUP(D14,DB!A:G,7,0),"")</f>
        <v/>
      </c>
      <c r="K14" s="37"/>
      <c r="L14" s="37" t="str">
        <f>IFERROR(VLOOKUP(D14,DB!A:I,9,0),"")</f>
        <v/>
      </c>
    </row>
    <row r="15" spans="1:13" ht="15">
      <c r="A15" s="84"/>
      <c r="B15" s="84" t="str">
        <f>IFERROR(VLOOKUP(D15,DB!A:K,11,0),"")</f>
        <v/>
      </c>
      <c r="C15" s="84"/>
      <c r="D15" s="84"/>
      <c r="E15" s="84"/>
      <c r="F15" s="123"/>
      <c r="G15" s="124">
        <f t="shared" ca="1" si="2"/>
        <v>45941.413889583331</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t="shared" ca="1" si="2"/>
        <v>45941.413889583331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45941.413889583331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45941.413889583331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45941.413889583331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45941.413889583331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45941.413889583331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45941.413889583331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45941.413889583331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45941.413889583331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45941.413889583331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45941.413889583331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45941.413889583331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45941.413889583331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45941.413889583331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45941.413889583331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45941.413889583331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45941.413889583331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45941.413889583331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45941.413889583331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45941.413889583331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45941.413889583331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45941.413889583331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45941.413889583331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45941.413889583331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45941.413889583331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45941.413889583331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45941.413889583331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45941.413889583331</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45941.413889583331</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45941.413889583331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45941.413889583331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45941.413889583331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45941.413889583331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45941.413889583331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45941.413889583331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45941.413889583331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45941.413889583331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45941.413889583331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45941.413889583331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45941.413889583331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45941.413889583331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45941.413889583331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45941.413889583331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45941.413889583331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45941.413889583331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45941.413889583331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45941.413889583331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45941.413889583331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45941.413889583331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45941.413889583331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45941.413889583331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45941.413889583331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45941.413889583331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45941.413889583331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45941.413889583331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45941.413889583331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45941.413889583331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45941.413889583331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45941.413889583331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45941.413889583331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45941.413889583331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45941.413889583331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45941.413889583331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45941.413889583331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45941.413889583331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45941.413889583331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45941.413889583331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45941.413889583331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45941.413889583331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45941.413889583331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45941.413889583331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45941.413889583331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45941.413889583331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45941.413889583331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45941.413889583331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45941.413889583331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45941.413889583331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45941.413889583331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45941.413889583331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45941.413889583331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45941.413889583331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45941.413889583331</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45941.413889583331</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row r="1378"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1"/>
  <sheetViews>
    <sheetView workbookViewId="0">
      <selection activeCell="D6" sqre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14.641042361108703</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1.8848270833332208</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7.5329173611098668</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0.38993124999979045</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39082</v>
      </c>
      <c r="B6" s="148" t="str">
        <f>IFERROR(VLOOKUP(D6,DB!A:K,11,0),"")</f>
        <v>R6</v>
      </c>
      <c r="C6" s="148">
        <v>4</v>
      </c>
      <c r="D6" s="148" t="s">
        <v>38903</v>
      </c>
      <c r="E6" s="148" t="s">
        <v>38964</v>
      </c>
      <c r="F6" s="150">
        <v>45941.32471064815</v>
      </c>
      <c r="G6" s="151">
        <f ca="1">IFERROR(NOW()-F6,"-")</f>
        <v>8.9178935180825647E-2</v>
      </c>
      <c r="H6" s="152">
        <v>45941.314340277779</v>
      </c>
      <c r="I6" s="148" t="str">
        <f>IFERROR(VLOOKUP(D6,DB!A:F,6,0),"")</f>
        <v>SCECO</v>
      </c>
      <c r="J6" s="148" t="str">
        <f>IFERROR(VLOOKUP(D6,DB!A:G,7,0),"")</f>
        <v>Dead</v>
      </c>
      <c r="K6" s="148" t="s">
        <v>39083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39084</v>
      </c>
      <c r="B7" s="109" t="str">
        <f>IFERROR(VLOOKUP(D7,DB!A:K,11,0),"")</f>
        <v>R6</v>
      </c>
      <c r="C7" s="111">
        <v>1</v>
      </c>
      <c r="D7" s="109" t="s">
        <v>33511</v>
      </c>
      <c r="E7" s="156" t="s">
        <v>38964</v>
      </c>
      <c r="F7" s="113">
        <v>45941.367303240739</v>
      </c>
      <c r="G7" s="81">
        <f ca="1">IFERROR(NOW()-F7,"-")</f>
        <v>4.6586342592490837E-2</v>
      </c>
      <c r="H7" s="113">
        <v>45941.355104166665</v>
      </c>
      <c r="I7" s="109" t="str">
        <f>IFERROR(VLOOKUP(D7,DB!A:F,6,0),"")</f>
        <v>SCECO</v>
      </c>
      <c r="J7" s="108" t="str">
        <f>IFERROR(VLOOKUP(D7,DB!A:G,7,0),"")</f>
        <v>Dead</v>
      </c>
      <c r="K7" s="114" t="s">
        <v>39085</v>
      </c>
      <c r="L7" s="115" t="str">
        <f>IFERROR(VLOOKUP(D7,DB!A:I,9,0),"")</f>
        <v>Latis</v>
      </c>
    </row>
    <row r="8" spans="1:16383" ht="31.5" customHeight="1">
      <c r="A8" s="110"/>
      <c r="B8" s="109" t="str">
        <f>IFERROR(VLOOKUP(D8,DB!A:K,11,0),"")</f>
        <v/>
      </c>
      <c r="C8" s="111"/>
      <c r="D8" s="161"/>
      <c r="E8" s="112"/>
      <c r="F8" s="113"/>
      <c r="G8" s="81">
        <f ca="1">IFERROR(NOW()-F8,"-")</f>
        <v>45941.413889583331</v>
      </c>
      <c r="H8" s="113"/>
      <c r="I8" s="109" t="str">
        <f>IFERROR(VLOOKUP(D8,DB!A:F,6,0),"")</f>
        <v/>
      </c>
      <c r="J8" s="108" t="str">
        <f>IFERROR(VLOOKUP(D8,DB!A:G,7,0),"")</f>
        <v/>
      </c>
      <c r="K8" s="114"/>
      <c r="L8" s="115" t="str">
        <f>IFERROR(VLOOKUP(D8,DB!A:I,9,0),"")</f>
        <v/>
      </c>
    </row>
    <row r="9" spans="1:16383" ht="31.5" customHeight="1">
      <c r="A9" s="110"/>
      <c r="B9" s="109" t="str">
        <f>IFERROR(VLOOKUP(D9,DB!A:K,11,0),"")</f>
        <v/>
      </c>
      <c r="C9" s="111"/>
      <c r="D9" s="161"/>
      <c r="E9" s="112"/>
      <c r="F9" s="113"/>
      <c r="G9" s="81">
        <f ca="1">IFERROR(NOW()-F9,"-")</f>
        <v>45941.413889583331</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45941.413889583331</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45941.413889583331</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45941.413889583331</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45941.413889583331</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45941.413889583331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45941.413889583331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45941.413889583331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45941.413889583331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45941.413889583331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45941.413889583331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45941.413889583331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45941.413889583331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45941.413889583331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45941.413889583331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45941.413889583331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45941.413889583331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45941.413889583331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45941.413889583331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45941.413889583331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45941.413889583331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45941.413889583331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45941.413889583331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45941.413889583331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45941.413889583331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45941.413889583331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45941.413889583331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45941.413889583331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45941.413889583331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45941.413889583331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45941.413889583331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45941.413889583331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45941.413889583331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45941.413889583331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45941.413889583331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45941.413889583331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45941.413889583331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45941.413889583331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45941.413889583331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45941.413889583331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45941.413889583331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45941.413889583331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45941.413889583331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45941.413889583331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45941.413889583331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45941.413889583331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45941.413889583331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45941.413889583331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45941.413889583331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45941.413889583331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45941.413889583331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45941.413889583331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45941.413889583331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45941.413889583331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45941.413889583331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45941.413889583331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45941.413889583331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45941.413889583331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45941.413889583331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45941.413889583331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45941.413889583331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45941.413889583331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45941.413889583331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45941.413889583331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45941.413889583331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45941.413889583331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45941.413889583331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45941.413889583331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45941.413889583331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45941.413889583331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45941.413889583331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45941.413889583331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45941.413889583331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45941.413889583331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45941.413889583331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45941.413889583331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45941.413889583331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45941.413889583331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45941.413889583331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45941.413889583331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45941.413889583331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45941.413889583331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45941.413889583331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45941.413889583331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45941.413889583331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45941.413889583331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45941.413889583331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45941.413889583331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45941.413889583331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45941.413889583331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45941.413889583331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45941.413889583331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45941.413889583331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45941.413889583331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45941.413889583331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45941.413889583331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45941.413889583331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45941.413889583331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45941.413889583331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45941.413889583331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45941.413889583331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45941.413889583331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45941.413889583331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45941.413889583331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45941.413889583331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45941.413889583331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45941.413889583331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45941.413889583331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45941.413889583331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45941.413889583331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45941.413889583331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45941.413889583331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45941.413889583331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45941.413889583331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45941.413889583331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45941.413889583331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45941.413889583331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45941.413889583331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45941.413889583331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45941.413889583331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45941.413889583331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45941.413889583331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45941.413889583331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45941.413889583331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45941.413889583331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45941.413889583331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45941.413889583331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45941.413889583331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45941.413889583331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45941.413889583331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45941.413889583331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45941.413889583331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45941.413889583331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45941.413889583331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45941.413889583331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45941.413889583331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45941.413889583331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45941.413889583331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45941.413889583331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45941.413889583331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45941.413889583331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45941.413889583331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45941.413889583331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45941.413889583331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45941.413889583331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45941.413889583331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45941.413889583331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45941.413889583331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45941.413889583331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45941.413889583331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45941.413889583331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45941.413889583331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45941.413889583331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45941.413889583331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45941.413889583331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45941.413889583331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45941.413889583331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45941.413889583331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45941.413889583331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45941.413889583331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45941.413889583331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45941.413889583331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45941.413889583331</v>
      </c>
      <c r="H171" s="113"/>
      <c r="I171" s="109" t="str">
        <f>IFERROR(VLOOKUP(D171,DB!A:F,6,0),"")</f>
        <v/>
      </c>
      <c r="J171" s="108" t="str">
        <f>IFERROR(VLOOKUP(D171,DB!A:G,7,0),"")</f>
        <v/>
      </c>
      <c r="K171" s="114"/>
      <c r="L171" s="115" t="str">
        <f>IFERROR(VLOOKUP(D171,DB!A:I,9,0),"")</f>
        <v/>
      </c>
    </row>
  </sheetData>
  <dataValidations count="2">
    <dataValidation allowBlank="1" showInputMessage="1" showErrorMessage="1" sqref="E1" xr:uid="{380493DB-286A-4683-AF55-C78F04945A49}"/>
    <dataValidation type="list" allowBlank="1" showInputMessage="1" showErrorMessage="1" sqref="E3 E5:E1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2025-10-11T06:56:07Z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